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5" windowWidth="14355" windowHeight="7875" activeTab="4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>
    <definedName name="_xlnm.Print_Area" localSheetId="0">Лист1!$A$1:$I$24</definedName>
    <definedName name="_xlnm.Print_Area" localSheetId="1">Лист2!$A$1:$C$52</definedName>
    <definedName name="_xlnm.Print_Area" localSheetId="5">Лист6!$A$1:$E$4</definedName>
  </definedNames>
  <calcPr calcId="144525"/>
</workbook>
</file>

<file path=xl/calcChain.xml><?xml version="1.0" encoding="utf-8"?>
<calcChain xmlns="http://schemas.openxmlformats.org/spreadsheetml/2006/main">
  <c r="B7" i="5" l="1"/>
  <c r="C5" i="4"/>
  <c r="D5" i="4"/>
  <c r="E5" i="4"/>
  <c r="F5" i="4"/>
  <c r="E23" i="1" l="1"/>
  <c r="D23" i="1"/>
  <c r="C23" i="1"/>
  <c r="B23" i="1"/>
  <c r="F23" i="1"/>
  <c r="G22" i="1"/>
  <c r="C19" i="5" l="1"/>
  <c r="B19" i="5"/>
  <c r="D18" i="5"/>
  <c r="D17" i="5"/>
  <c r="D16" i="5"/>
  <c r="D15" i="5"/>
  <c r="D14" i="5"/>
  <c r="D13" i="5"/>
  <c r="D12" i="5"/>
  <c r="C7" i="5"/>
  <c r="D6" i="5"/>
  <c r="D5" i="5"/>
  <c r="D4" i="5"/>
  <c r="I15" i="4"/>
  <c r="G15" i="4"/>
  <c r="I14" i="4"/>
  <c r="G14" i="4"/>
  <c r="I13" i="4"/>
  <c r="G13" i="4"/>
  <c r="I12" i="4"/>
  <c r="G12" i="4"/>
  <c r="I11" i="4"/>
  <c r="G11" i="4"/>
  <c r="I10" i="4"/>
  <c r="G10" i="4"/>
  <c r="I9" i="4"/>
  <c r="G9" i="4"/>
  <c r="I8" i="4"/>
  <c r="G8" i="4"/>
  <c r="I7" i="4"/>
  <c r="G7" i="4"/>
  <c r="I6" i="4"/>
  <c r="G6" i="4"/>
  <c r="C13" i="3"/>
  <c r="B13" i="3"/>
  <c r="D12" i="3"/>
  <c r="D11" i="3"/>
  <c r="D10" i="3"/>
  <c r="D9" i="3"/>
  <c r="D8" i="3"/>
  <c r="D7" i="3"/>
  <c r="D6" i="3"/>
  <c r="D5" i="3"/>
  <c r="D4" i="3"/>
  <c r="H23" i="1"/>
  <c r="G21" i="1"/>
  <c r="I21" i="1" s="1"/>
  <c r="G20" i="1"/>
  <c r="I20" i="1" s="1"/>
  <c r="G19" i="1"/>
  <c r="I19" i="1" s="1"/>
  <c r="G18" i="1"/>
  <c r="I18" i="1" s="1"/>
  <c r="G17" i="1"/>
  <c r="I17" i="1" s="1"/>
  <c r="G16" i="1"/>
  <c r="I16" i="1" s="1"/>
  <c r="G15" i="1"/>
  <c r="I15" i="1" s="1"/>
  <c r="G14" i="1"/>
  <c r="I14" i="1" s="1"/>
  <c r="G13" i="1"/>
  <c r="I13" i="1" s="1"/>
  <c r="G12" i="1"/>
  <c r="I12" i="1" s="1"/>
  <c r="G11" i="1"/>
  <c r="I11" i="1" s="1"/>
  <c r="G10" i="1"/>
  <c r="I10" i="1" s="1"/>
  <c r="G9" i="1"/>
  <c r="I9" i="1" s="1"/>
  <c r="G8" i="1"/>
  <c r="I8" i="1" s="1"/>
  <c r="D19" i="5" l="1"/>
  <c r="E18" i="5" s="1"/>
  <c r="D7" i="5"/>
  <c r="E5" i="5" s="1"/>
  <c r="I5" i="4"/>
  <c r="D13" i="3"/>
  <c r="E7" i="3" s="1"/>
  <c r="G23" i="1"/>
  <c r="I23" i="1" s="1"/>
  <c r="G5" i="4"/>
  <c r="J14" i="4" l="1"/>
  <c r="K5" i="4"/>
  <c r="E15" i="5"/>
  <c r="E13" i="5"/>
  <c r="E17" i="5"/>
  <c r="E12" i="5"/>
  <c r="E14" i="5"/>
  <c r="E16" i="5"/>
  <c r="E6" i="5"/>
  <c r="E4" i="5"/>
  <c r="J12" i="4"/>
  <c r="J13" i="4"/>
  <c r="J8" i="4"/>
  <c r="J6" i="4"/>
  <c r="J9" i="4"/>
  <c r="J10" i="4"/>
  <c r="J15" i="4"/>
  <c r="J11" i="4"/>
  <c r="J7" i="4"/>
  <c r="E5" i="3"/>
  <c r="E10" i="3"/>
  <c r="E8" i="3"/>
  <c r="E12" i="3"/>
  <c r="E4" i="3"/>
  <c r="E6" i="3"/>
  <c r="E9" i="3"/>
  <c r="E11" i="3"/>
  <c r="H14" i="4"/>
  <c r="H12" i="4"/>
  <c r="H10" i="4"/>
  <c r="H8" i="4"/>
  <c r="H6" i="4"/>
  <c r="H15" i="4"/>
  <c r="H11" i="4"/>
  <c r="H7" i="4"/>
  <c r="H13" i="4"/>
  <c r="K13" i="4" s="1"/>
  <c r="H9" i="4"/>
  <c r="K14" i="4" l="1"/>
  <c r="E7" i="5"/>
  <c r="K6" i="4"/>
  <c r="E19" i="5"/>
  <c r="K12" i="4"/>
  <c r="K9" i="4"/>
  <c r="K7" i="4"/>
  <c r="K15" i="4"/>
  <c r="K8" i="4"/>
  <c r="K11" i="4"/>
  <c r="K10" i="4"/>
  <c r="E13" i="3"/>
</calcChain>
</file>

<file path=xl/sharedStrings.xml><?xml version="1.0" encoding="utf-8"?>
<sst xmlns="http://schemas.openxmlformats.org/spreadsheetml/2006/main" count="185" uniqueCount="152">
  <si>
    <t xml:space="preserve">                                Обращения поступили из:</t>
  </si>
  <si>
    <t>Административно-территориальное образование</t>
  </si>
  <si>
    <t>тип обращения</t>
  </si>
  <si>
    <t>всего:</t>
  </si>
  <si>
    <t>численность населения по состоянию на 01.01.2014 (тыс. чел.)</t>
  </si>
  <si>
    <t>количество поступивших обращений в расчете на 1 тыс. населения</t>
  </si>
  <si>
    <t>письменное обращение</t>
  </si>
  <si>
    <t>электронная почта</t>
  </si>
  <si>
    <t>"ТД Губернатора СК"</t>
  </si>
  <si>
    <t xml:space="preserve">"ТД" главы АБМР СК </t>
  </si>
  <si>
    <t>личный прием</t>
  </si>
  <si>
    <t>г. Благодарный</t>
  </si>
  <si>
    <t>с. Александрия</t>
  </si>
  <si>
    <t>с. Алексеевское</t>
  </si>
  <si>
    <t>х. Большевик</t>
  </si>
  <si>
    <t>с. Бурлацкое</t>
  </si>
  <si>
    <t>с. Елизаветинское</t>
  </si>
  <si>
    <t>с. Красный Ключ</t>
  </si>
  <si>
    <t>с. Каменная Балка</t>
  </si>
  <si>
    <t>с. Мирное</t>
  </si>
  <si>
    <t>с. Сотниковское</t>
  </si>
  <si>
    <t>с. Спасское</t>
  </si>
  <si>
    <t>п. Ставропольский</t>
  </si>
  <si>
    <t>с. Шишкино</t>
  </si>
  <si>
    <t>а. Эдельбай</t>
  </si>
  <si>
    <t>Итого:</t>
  </si>
  <si>
    <t>В том числе:</t>
  </si>
  <si>
    <t>Президенту Российской Федерации</t>
  </si>
  <si>
    <t>Из них:</t>
  </si>
  <si>
    <t>Губернатору и в Правительство Ставропольского края</t>
  </si>
  <si>
    <t>Главе администрации Благодарненского муниципального района Ставропольского края</t>
  </si>
  <si>
    <t>По каким вопросам граждане обращались устно:</t>
  </si>
  <si>
    <t xml:space="preserve">          Поступившие обращения находились на контроле</t>
  </si>
  <si>
    <t>устные</t>
  </si>
  <si>
    <t>письменные</t>
  </si>
  <si>
    <t>% от всех обращений</t>
  </si>
  <si>
    <t>У Мещерякова П.М.</t>
  </si>
  <si>
    <t>У Чеботарева Е.Д.</t>
  </si>
  <si>
    <t>У Наурузовой В.И.</t>
  </si>
  <si>
    <t>У Медведевой Г.В.</t>
  </si>
  <si>
    <t>У Шаруденко И.Н.</t>
  </si>
  <si>
    <t>У Шурховецкой Л.С.</t>
  </si>
  <si>
    <t>Даны разъяснения</t>
  </si>
  <si>
    <t>№ п/п</t>
  </si>
  <si>
    <t>устных</t>
  </si>
  <si>
    <t>письменных</t>
  </si>
  <si>
    <t>% от общ. кол-ва обр.</t>
  </si>
  <si>
    <t>(+,-) % 2014 г. к 2013 г.</t>
  </si>
  <si>
    <t>Категория обратившихся в том числе:</t>
  </si>
  <si>
    <t>1.1</t>
  </si>
  <si>
    <t>1.2</t>
  </si>
  <si>
    <t>От служащих всех форм собственности и предпринимателей</t>
  </si>
  <si>
    <t>1.3</t>
  </si>
  <si>
    <t>От учащихся и студентов</t>
  </si>
  <si>
    <t>1.4</t>
  </si>
  <si>
    <t>От работников образования и здравоохранения</t>
  </si>
  <si>
    <t>1.5</t>
  </si>
  <si>
    <t>От пенсионеров</t>
  </si>
  <si>
    <t>1.6</t>
  </si>
  <si>
    <t>От офицеров запаса, военнослужащих</t>
  </si>
  <si>
    <t>1.7</t>
  </si>
  <si>
    <t>От беженцев и вынужденных переселенцев</t>
  </si>
  <si>
    <t>1.8</t>
  </si>
  <si>
    <t>Не работающих, прочих</t>
  </si>
  <si>
    <t>1.9</t>
  </si>
  <si>
    <t xml:space="preserve">Коллективные </t>
  </si>
  <si>
    <t>1.10</t>
  </si>
  <si>
    <t xml:space="preserve">анонимные </t>
  </si>
  <si>
    <t xml:space="preserve">                                        Социальный состав обратившихся</t>
  </si>
  <si>
    <t xml:space="preserve">          Частота обращений</t>
  </si>
  <si>
    <t>Частота обращений</t>
  </si>
  <si>
    <t>Первичное</t>
  </si>
  <si>
    <t>Повторное</t>
  </si>
  <si>
    <t>Многократное</t>
  </si>
  <si>
    <t xml:space="preserve">          Льготный состав</t>
  </si>
  <si>
    <t>Инвалид</t>
  </si>
  <si>
    <t>Многодетная семья</t>
  </si>
  <si>
    <t>Сирота</t>
  </si>
  <si>
    <t>Ведущий специалист отдела по организационным и</t>
  </si>
  <si>
    <t xml:space="preserve">общим вопросам администрации </t>
  </si>
  <si>
    <t xml:space="preserve">Благодарненского муиципального района </t>
  </si>
  <si>
    <t>Ставропольского края                                             В.Н. Белозорева</t>
  </si>
  <si>
    <t>От рабочих и работников сельского хозяйства</t>
  </si>
  <si>
    <t>вне района</t>
  </si>
  <si>
    <t>Жители Украины</t>
  </si>
  <si>
    <t>Ветеран ВОВ</t>
  </si>
  <si>
    <t>Мать-одиночка</t>
  </si>
  <si>
    <t>С нарушением срока рассмотрения  обращения</t>
  </si>
  <si>
    <t>Фамилия, имя, отчество</t>
  </si>
  <si>
    <t>входящий номер</t>
  </si>
  <si>
    <t>исходящий номер</t>
  </si>
  <si>
    <t>просрочено дней</t>
  </si>
  <si>
    <t>исполнитель</t>
  </si>
  <si>
    <t>Данилов А.Н.</t>
  </si>
  <si>
    <t>ветеран труда</t>
  </si>
  <si>
    <t xml:space="preserve">г. Благодарный </t>
  </si>
  <si>
    <t>из них:</t>
  </si>
  <si>
    <t>Хижняк Р.А.</t>
  </si>
  <si>
    <t>№ Х-52-ЭП от 08.12.2014</t>
  </si>
  <si>
    <t>№ 27 от 13.01.2015</t>
  </si>
  <si>
    <t>Панферов В.В.</t>
  </si>
  <si>
    <t>Бугурджиева А.</t>
  </si>
  <si>
    <t>№ Б-89-П от 05.12.0214</t>
  </si>
  <si>
    <t xml:space="preserve">№ 51 от 14.01.2015 </t>
  </si>
  <si>
    <t>Литвин У.С.</t>
  </si>
  <si>
    <t>№ Л-51-ЭП от 05.12.2014</t>
  </si>
  <si>
    <t>Немыкин Б.Н.</t>
  </si>
  <si>
    <t>Н-15-ТДГ от 17.12.2015</t>
  </si>
  <si>
    <t>№ 175 от 21.01.2015</t>
  </si>
  <si>
    <t>Чеботарев Е.Д.</t>
  </si>
  <si>
    <r>
      <t xml:space="preserve">                                                                      </t>
    </r>
    <r>
      <rPr>
        <sz val="14"/>
        <color theme="1"/>
        <rFont val="Times New Roman"/>
        <family val="1"/>
        <charset val="204"/>
      </rPr>
      <t>ИНФОРМАЦИЯ                                                                         о состоянии работы с обращениями граждан в январе 2015 года</t>
    </r>
  </si>
  <si>
    <t>За январь 2015 года в администрацию Благодарненского муниципального района Ставропольского края поступило 24 обращения граждан. В том числе: в письменной форме 4 обращений, в форме электронного документа - 5, на "Телефон доверия Губернатора Ставропольского края" - 2, в устной форме - 10, на "телефон доверия" главы администрации - 3.</t>
  </si>
  <si>
    <t>Из 24 письменных обращений граждан - 9 из вышестоящих органов (из Аппарата Правительства Ставропольского края).</t>
  </si>
  <si>
    <t>по вопросу строительства пешеходной дорожки по ул. Дьякова в с. Шишкино</t>
  </si>
  <si>
    <t>по вопросу нарушений при распределении жилья по программе переселения граждан из ветхого и аварийного жилья</t>
  </si>
  <si>
    <t xml:space="preserve">по вопросу оказания финансовой помощи для приобретения ноутбука, планшета и сотового телефона </t>
  </si>
  <si>
    <t>На телефон "Горячей линии" министерства здравоохранения РФ</t>
  </si>
  <si>
    <t>по вопросу отказа в медицинской помощи</t>
  </si>
  <si>
    <t>по вопросу работы инвестора в ЗАО "Родина"</t>
  </si>
  <si>
    <t xml:space="preserve">по вопросу строительства завода в г. Благодарный
 </t>
  </si>
  <si>
    <t xml:space="preserve">г. Благодарный      </t>
  </si>
  <si>
    <t>г. Москва</t>
  </si>
  <si>
    <t>г. Ставрополь</t>
  </si>
  <si>
    <t>по вопросу обеспечения жильем и автотранспортом ветерана ВОВ, инвалида</t>
  </si>
  <si>
    <t>по вопросу оказания помощи в поиске места захоронения гражданина, ранее проживавшего в Благодарненском районе</t>
  </si>
  <si>
    <t>по вопросу нарушений правил торговли</t>
  </si>
  <si>
    <t>по вопросу строительства врачебной амбулатории в с. Александрия</t>
  </si>
  <si>
    <t>по вопросу выплаты единовременной денежной выплаты "Детям войны", увеличения оплаты за детский сад, увеличения стоимости питания в школе</t>
  </si>
  <si>
    <t xml:space="preserve">Из 24 письменных обращений исполнено 5, 19 в стадии рассмотрения. </t>
  </si>
  <si>
    <t>по вопросу качества сотовой связи в с. Красный Ключ</t>
  </si>
  <si>
    <t>по вопросу взыскания задолженности по земельному налогу</t>
  </si>
  <si>
    <t>по вопросу возврата денежных средств на оплату коммунальных услуг</t>
  </si>
  <si>
    <t>по вопросу установки прибора учета электроэнергии</t>
  </si>
  <si>
    <t>по вопросу предоставления путевки на санаторно-курортное лечение</t>
  </si>
  <si>
    <t>по вопросу отказа в публикации объявлений в газете "Благодарненские вести"</t>
  </si>
  <si>
    <t>по вопросу  трудоустройства</t>
  </si>
  <si>
    <t>по вопросу создания сельскохозяйственного потребительского кооператива по сбору и реализации молока, произведенного в ЛПХ</t>
  </si>
  <si>
    <t>по вопросу проверки прибора учета воды</t>
  </si>
  <si>
    <t>по вопросу строительства врачебной амбулатории в с. Александрия в 2015 году</t>
  </si>
  <si>
    <t xml:space="preserve">с. Спасское       </t>
  </si>
  <si>
    <t>с. Каменная Балка г. Благодарный</t>
  </si>
  <si>
    <t>по вопросу получения гражданства РФ и регистрации по месту проживания</t>
  </si>
  <si>
    <t>по вопросу опеки над недееспособным членом семьи</t>
  </si>
  <si>
    <t>по вопросу отлова бездомных собак, создающих угрозу жизни и здоровью людей, в том числе детей</t>
  </si>
  <si>
    <t>по вопросу регулирования цен на рынке</t>
  </si>
  <si>
    <t>по вопросу развития молочного животноводства в районе и производства сочных кормов</t>
  </si>
  <si>
    <t>по вопросу предоставления льгот "Детям войны"</t>
  </si>
  <si>
    <t xml:space="preserve">На 6 вопросов даны разъяснения, 7  в стадии рассмотрения. </t>
  </si>
  <si>
    <t>У Чередниченко И.И.</t>
  </si>
  <si>
    <t>У Лясковской Л.И.</t>
  </si>
  <si>
    <t>Исполнение 4 обращений (16,7% от всех обращений) поставлено на контроль.</t>
  </si>
  <si>
    <t>№ 33 от 13.01.2015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</si>
</sst>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/>
    <xf numFmtId="0" fontId="1" fillId="0" borderId="6" xfId="0" applyFont="1" applyBorder="1" applyAlignment="1">
      <alignment horizontal="center" wrapText="1"/>
    </xf>
    <xf numFmtId="0" fontId="1" fillId="0" borderId="6" xfId="0" applyFont="1" applyBorder="1"/>
    <xf numFmtId="164" fontId="1" fillId="0" borderId="6" xfId="0" applyNumberFormat="1" applyFont="1" applyBorder="1"/>
    <xf numFmtId="0" fontId="1" fillId="0" borderId="0" xfId="0" applyFont="1" applyFill="1" applyBorder="1"/>
    <xf numFmtId="0" fontId="2" fillId="0" borderId="6" xfId="0" applyFont="1" applyBorder="1"/>
    <xf numFmtId="0" fontId="2" fillId="0" borderId="0" xfId="0" applyFont="1" applyFill="1" applyBorder="1"/>
    <xf numFmtId="0" fontId="2" fillId="0" borderId="6" xfId="0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1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right" vertical="center" wrapText="1"/>
    </xf>
    <xf numFmtId="164" fontId="2" fillId="0" borderId="6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wrapText="1"/>
    </xf>
    <xf numFmtId="0" fontId="1" fillId="0" borderId="6" xfId="0" applyFont="1" applyFill="1" applyBorder="1"/>
    <xf numFmtId="0" fontId="2" fillId="0" borderId="6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6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2" fillId="0" borderId="6" xfId="0" applyFont="1" applyBorder="1" applyAlignment="1">
      <alignment horizontal="center" wrapText="1"/>
    </xf>
    <xf numFmtId="0" fontId="2" fillId="0" borderId="6" xfId="0" applyFont="1" applyBorder="1" applyAlignment="1"/>
    <xf numFmtId="164" fontId="4" fillId="0" borderId="1" xfId="0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horizontal="center" vertical="top"/>
    </xf>
    <xf numFmtId="0" fontId="2" fillId="0" borderId="6" xfId="0" applyFont="1" applyBorder="1" applyAlignment="1">
      <alignment vertical="top"/>
    </xf>
    <xf numFmtId="0" fontId="2" fillId="0" borderId="6" xfId="0" applyFont="1" applyBorder="1" applyAlignment="1">
      <alignment horizontal="right" vertical="top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/>
    <xf numFmtId="0" fontId="2" fillId="0" borderId="1" xfId="0" applyFont="1" applyBorder="1" applyAlignment="1">
      <alignment horizontal="right"/>
    </xf>
    <xf numFmtId="0" fontId="0" fillId="0" borderId="5" xfId="0" applyBorder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5" xfId="0" applyBorder="1" applyAlignment="1">
      <alignment horizontal="right"/>
    </xf>
    <xf numFmtId="0" fontId="2" fillId="0" borderId="6" xfId="0" applyFon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2" fillId="0" borderId="1" xfId="0" applyFont="1" applyBorder="1" applyAlignment="1">
      <alignment horizontal="right" vertical="top"/>
    </xf>
    <xf numFmtId="0" fontId="0" fillId="0" borderId="5" xfId="0" applyBorder="1" applyAlignment="1">
      <alignment horizontal="right" vertical="top"/>
    </xf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2" xfId="0" applyFont="1" applyBorder="1" applyAlignment="1"/>
    <xf numFmtId="0" fontId="0" fillId="0" borderId="4" xfId="0" applyBorder="1" applyAlignment="1"/>
    <xf numFmtId="0" fontId="2" fillId="0" borderId="2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0" fillId="0" borderId="6" xfId="0" applyBorder="1" applyAlignment="1"/>
    <xf numFmtId="0" fontId="5" fillId="0" borderId="0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zoomScaleNormal="100" workbookViewId="0">
      <selection activeCell="A24" sqref="A24:I24"/>
    </sheetView>
  </sheetViews>
  <sheetFormatPr defaultRowHeight="15" x14ac:dyDescent="0.25"/>
  <cols>
    <col min="1" max="1" width="19.85546875" customWidth="1"/>
  </cols>
  <sheetData>
    <row r="1" spans="1:9" ht="62.25" customHeight="1" x14ac:dyDescent="0.3">
      <c r="A1" s="40" t="s">
        <v>110</v>
      </c>
      <c r="B1" s="40"/>
      <c r="C1" s="40"/>
      <c r="D1" s="40"/>
      <c r="E1" s="40"/>
      <c r="F1" s="40"/>
      <c r="G1" s="40"/>
      <c r="H1" s="40"/>
      <c r="I1" s="40"/>
    </row>
    <row r="3" spans="1:9" ht="89.25" customHeight="1" x14ac:dyDescent="0.3">
      <c r="A3" s="39" t="s">
        <v>111</v>
      </c>
      <c r="B3" s="40"/>
      <c r="C3" s="40"/>
      <c r="D3" s="40"/>
      <c r="E3" s="40"/>
      <c r="F3" s="40"/>
      <c r="G3" s="40"/>
      <c r="H3" s="40"/>
      <c r="I3" s="40"/>
    </row>
    <row r="4" spans="1:9" ht="18.75" x14ac:dyDescent="0.3">
      <c r="A4" s="1" t="s">
        <v>0</v>
      </c>
    </row>
    <row r="6" spans="1:9" ht="15.75" x14ac:dyDescent="0.25">
      <c r="A6" s="42" t="s">
        <v>1</v>
      </c>
      <c r="B6" s="44" t="s">
        <v>2</v>
      </c>
      <c r="C6" s="45"/>
      <c r="D6" s="45"/>
      <c r="E6" s="45"/>
      <c r="F6" s="46"/>
      <c r="G6" s="47" t="s">
        <v>3</v>
      </c>
      <c r="H6" s="42" t="s">
        <v>4</v>
      </c>
      <c r="I6" s="42" t="s">
        <v>5</v>
      </c>
    </row>
    <row r="7" spans="1:9" ht="63" x14ac:dyDescent="0.25">
      <c r="A7" s="43"/>
      <c r="B7" s="2" t="s">
        <v>6</v>
      </c>
      <c r="C7" s="2" t="s">
        <v>7</v>
      </c>
      <c r="D7" s="2" t="s">
        <v>8</v>
      </c>
      <c r="E7" s="2" t="s">
        <v>9</v>
      </c>
      <c r="F7" s="2" t="s">
        <v>10</v>
      </c>
      <c r="G7" s="48"/>
      <c r="H7" s="48"/>
      <c r="I7" s="48"/>
    </row>
    <row r="8" spans="1:9" ht="15.75" x14ac:dyDescent="0.25">
      <c r="A8" s="3" t="s">
        <v>11</v>
      </c>
      <c r="B8" s="3">
        <v>3</v>
      </c>
      <c r="C8" s="3">
        <v>2</v>
      </c>
      <c r="D8" s="3"/>
      <c r="E8" s="3">
        <v>3</v>
      </c>
      <c r="F8" s="3">
        <v>2</v>
      </c>
      <c r="G8" s="3">
        <f t="shared" ref="G8:G23" si="0">B8+C8+D8+E8+F8</f>
        <v>10</v>
      </c>
      <c r="H8" s="4">
        <v>31.959</v>
      </c>
      <c r="I8" s="4">
        <f t="shared" ref="I8:I23" si="1">G8/H8</f>
        <v>0.31290090428361339</v>
      </c>
    </row>
    <row r="9" spans="1:9" ht="15.75" x14ac:dyDescent="0.25">
      <c r="A9" s="3" t="s">
        <v>12</v>
      </c>
      <c r="B9" s="3"/>
      <c r="C9" s="3"/>
      <c r="D9" s="3">
        <v>2</v>
      </c>
      <c r="E9" s="3"/>
      <c r="F9" s="3">
        <v>4</v>
      </c>
      <c r="G9" s="3">
        <f t="shared" si="0"/>
        <v>6</v>
      </c>
      <c r="H9" s="4">
        <v>3.9620000000000002</v>
      </c>
      <c r="I9" s="4">
        <f t="shared" si="1"/>
        <v>1.514386673397274</v>
      </c>
    </row>
    <row r="10" spans="1:9" ht="15.75" x14ac:dyDescent="0.25">
      <c r="A10" s="3" t="s">
        <v>13</v>
      </c>
      <c r="B10" s="3"/>
      <c r="C10" s="3"/>
      <c r="D10" s="3"/>
      <c r="E10" s="3"/>
      <c r="F10" s="3"/>
      <c r="G10" s="3">
        <f t="shared" si="0"/>
        <v>0</v>
      </c>
      <c r="H10" s="4">
        <v>1.65</v>
      </c>
      <c r="I10" s="4">
        <f t="shared" si="1"/>
        <v>0</v>
      </c>
    </row>
    <row r="11" spans="1:9" ht="15.75" x14ac:dyDescent="0.25">
      <c r="A11" s="3" t="s">
        <v>14</v>
      </c>
      <c r="B11" s="3"/>
      <c r="C11" s="3"/>
      <c r="D11" s="3"/>
      <c r="E11" s="3"/>
      <c r="F11" s="3"/>
      <c r="G11" s="3">
        <f t="shared" si="0"/>
        <v>0</v>
      </c>
      <c r="H11" s="4">
        <v>0.753</v>
      </c>
      <c r="I11" s="4">
        <f t="shared" si="1"/>
        <v>0</v>
      </c>
    </row>
    <row r="12" spans="1:9" ht="15.75" x14ac:dyDescent="0.25">
      <c r="A12" s="3" t="s">
        <v>15</v>
      </c>
      <c r="B12" s="3"/>
      <c r="C12" s="3"/>
      <c r="D12" s="3"/>
      <c r="E12" s="3"/>
      <c r="F12" s="3"/>
      <c r="G12" s="3">
        <f t="shared" si="0"/>
        <v>0</v>
      </c>
      <c r="H12" s="4">
        <v>3.202</v>
      </c>
      <c r="I12" s="4">
        <f t="shared" si="1"/>
        <v>0</v>
      </c>
    </row>
    <row r="13" spans="1:9" ht="15.75" x14ac:dyDescent="0.25">
      <c r="A13" s="3" t="s">
        <v>16</v>
      </c>
      <c r="B13" s="3"/>
      <c r="C13" s="3">
        <v>1</v>
      </c>
      <c r="D13" s="3"/>
      <c r="E13" s="3"/>
      <c r="F13" s="3"/>
      <c r="G13" s="3">
        <f t="shared" si="0"/>
        <v>1</v>
      </c>
      <c r="H13" s="4">
        <v>3.0270000000000001</v>
      </c>
      <c r="I13" s="4">
        <f t="shared" si="1"/>
        <v>0.33036009250082587</v>
      </c>
    </row>
    <row r="14" spans="1:9" ht="15.75" x14ac:dyDescent="0.25">
      <c r="A14" s="3" t="s">
        <v>17</v>
      </c>
      <c r="B14" s="3"/>
      <c r="C14" s="3"/>
      <c r="D14" s="3"/>
      <c r="E14" s="3"/>
      <c r="F14" s="3">
        <v>2</v>
      </c>
      <c r="G14" s="3">
        <f t="shared" si="0"/>
        <v>2</v>
      </c>
      <c r="H14" s="3">
        <v>1.3</v>
      </c>
      <c r="I14" s="4">
        <f t="shared" si="1"/>
        <v>1.5384615384615383</v>
      </c>
    </row>
    <row r="15" spans="1:9" ht="15.75" x14ac:dyDescent="0.25">
      <c r="A15" s="3" t="s">
        <v>18</v>
      </c>
      <c r="B15" s="3"/>
      <c r="C15" s="3"/>
      <c r="D15" s="3"/>
      <c r="E15" s="3"/>
      <c r="F15" s="3">
        <v>1</v>
      </c>
      <c r="G15" s="3">
        <f t="shared" si="0"/>
        <v>1</v>
      </c>
      <c r="H15" s="4">
        <v>1.92</v>
      </c>
      <c r="I15" s="4">
        <f t="shared" si="1"/>
        <v>0.52083333333333337</v>
      </c>
    </row>
    <row r="16" spans="1:9" ht="15.75" x14ac:dyDescent="0.25">
      <c r="A16" s="3" t="s">
        <v>19</v>
      </c>
      <c r="B16" s="3"/>
      <c r="C16" s="3"/>
      <c r="D16" s="3"/>
      <c r="E16" s="3"/>
      <c r="F16" s="3"/>
      <c r="G16" s="3">
        <f t="shared" si="0"/>
        <v>0</v>
      </c>
      <c r="H16" s="4">
        <v>1.2410000000000001</v>
      </c>
      <c r="I16" s="4">
        <f t="shared" si="1"/>
        <v>0</v>
      </c>
    </row>
    <row r="17" spans="1:9" ht="15.75" x14ac:dyDescent="0.25">
      <c r="A17" s="3" t="s">
        <v>20</v>
      </c>
      <c r="B17" s="3"/>
      <c r="C17" s="3"/>
      <c r="D17" s="3"/>
      <c r="E17" s="3"/>
      <c r="F17" s="3"/>
      <c r="G17" s="3">
        <f t="shared" si="0"/>
        <v>0</v>
      </c>
      <c r="H17" s="4">
        <v>4.359</v>
      </c>
      <c r="I17" s="4">
        <f t="shared" si="1"/>
        <v>0</v>
      </c>
    </row>
    <row r="18" spans="1:9" ht="15.75" x14ac:dyDescent="0.25">
      <c r="A18" s="3" t="s">
        <v>21</v>
      </c>
      <c r="B18" s="3"/>
      <c r="C18" s="3"/>
      <c r="D18" s="3"/>
      <c r="E18" s="3"/>
      <c r="F18" s="3">
        <v>1</v>
      </c>
      <c r="G18" s="3">
        <f t="shared" si="0"/>
        <v>1</v>
      </c>
      <c r="H18" s="4">
        <v>2.3780000000000001</v>
      </c>
      <c r="I18" s="4">
        <f t="shared" si="1"/>
        <v>0.42052144659377627</v>
      </c>
    </row>
    <row r="19" spans="1:9" ht="15.75" x14ac:dyDescent="0.25">
      <c r="A19" s="3" t="s">
        <v>22</v>
      </c>
      <c r="B19" s="3"/>
      <c r="C19" s="3"/>
      <c r="D19" s="3"/>
      <c r="E19" s="3"/>
      <c r="F19" s="3"/>
      <c r="G19" s="3">
        <f t="shared" si="0"/>
        <v>0</v>
      </c>
      <c r="H19" s="4">
        <v>1.7729999999999999</v>
      </c>
      <c r="I19" s="4">
        <f t="shared" si="1"/>
        <v>0</v>
      </c>
    </row>
    <row r="20" spans="1:9" ht="15.75" x14ac:dyDescent="0.25">
      <c r="A20" s="3" t="s">
        <v>23</v>
      </c>
      <c r="B20" s="3">
        <v>1</v>
      </c>
      <c r="C20" s="3"/>
      <c r="D20" s="3"/>
      <c r="E20" s="3"/>
      <c r="F20" s="3"/>
      <c r="G20" s="3">
        <f t="shared" si="0"/>
        <v>1</v>
      </c>
      <c r="H20" s="4">
        <v>1.454</v>
      </c>
      <c r="I20" s="4">
        <f t="shared" si="1"/>
        <v>0.68775790921595603</v>
      </c>
    </row>
    <row r="21" spans="1:9" ht="15.75" x14ac:dyDescent="0.25">
      <c r="A21" s="3" t="s">
        <v>24</v>
      </c>
      <c r="B21" s="3"/>
      <c r="C21" s="3"/>
      <c r="D21" s="3"/>
      <c r="E21" s="3"/>
      <c r="F21" s="3"/>
      <c r="G21" s="3">
        <f t="shared" si="0"/>
        <v>0</v>
      </c>
      <c r="H21" s="4">
        <v>1.206</v>
      </c>
      <c r="I21" s="4">
        <f t="shared" si="1"/>
        <v>0</v>
      </c>
    </row>
    <row r="22" spans="1:9" ht="15.75" x14ac:dyDescent="0.25">
      <c r="A22" s="3" t="s">
        <v>83</v>
      </c>
      <c r="B22" s="3"/>
      <c r="C22" s="3">
        <v>2</v>
      </c>
      <c r="D22" s="3"/>
      <c r="E22" s="3"/>
      <c r="F22" s="3"/>
      <c r="G22" s="3">
        <f>B22+C22+D22+E22+F22</f>
        <v>2</v>
      </c>
      <c r="H22" s="4"/>
      <c r="I22" s="4"/>
    </row>
    <row r="23" spans="1:9" ht="15.75" x14ac:dyDescent="0.25">
      <c r="A23" s="3" t="s">
        <v>25</v>
      </c>
      <c r="B23" s="3">
        <f>B8+B9+B10+B11+B12+B13+B14+B15+B16+B17+B18+B19+B20+B21+B22</f>
        <v>4</v>
      </c>
      <c r="C23" s="3">
        <f>C8+C9+C10+C11+C12+C13+C14+C15+C16+C17+C18+C19+C20+C21+C22</f>
        <v>5</v>
      </c>
      <c r="D23" s="3">
        <f>D8+D9+D10+D11+D12+D13+D14+D15+D16+D17+D18+D19+D20+D21+D22</f>
        <v>2</v>
      </c>
      <c r="E23" s="3">
        <f>E8+E9+E10+E11+E12+E13+E14+E15+E16+E17+E18+E19+E20+E21+E22</f>
        <v>3</v>
      </c>
      <c r="F23" s="3">
        <f>F8+F9+F10+F11+F12+F13+F14+F15+F16+F17+F18+F19+F20+F21+F22</f>
        <v>10</v>
      </c>
      <c r="G23" s="3">
        <f t="shared" si="0"/>
        <v>24</v>
      </c>
      <c r="H23" s="4">
        <f>SUM(H8:H21)</f>
        <v>60.184000000000005</v>
      </c>
      <c r="I23" s="4">
        <f t="shared" si="1"/>
        <v>0.39877708361026182</v>
      </c>
    </row>
    <row r="24" spans="1:9" ht="53.25" customHeight="1" x14ac:dyDescent="0.3">
      <c r="A24" s="41" t="s">
        <v>112</v>
      </c>
      <c r="B24" s="40"/>
      <c r="C24" s="40"/>
      <c r="D24" s="40"/>
      <c r="E24" s="40"/>
      <c r="F24" s="40"/>
      <c r="G24" s="40"/>
      <c r="H24" s="40"/>
      <c r="I24" s="40"/>
    </row>
    <row r="25" spans="1:9" ht="15.75" x14ac:dyDescent="0.25">
      <c r="A25" s="5"/>
    </row>
  </sheetData>
  <mergeCells count="8">
    <mergeCell ref="A3:I3"/>
    <mergeCell ref="A1:I1"/>
    <mergeCell ref="A24:I24"/>
    <mergeCell ref="A6:A7"/>
    <mergeCell ref="B6:F6"/>
    <mergeCell ref="G6:G7"/>
    <mergeCell ref="H6:H7"/>
    <mergeCell ref="I6:I7"/>
  </mergeCells>
  <pageMargins left="0.7" right="0.7" top="0.75" bottom="0.75" header="0.3" footer="0.3"/>
  <pageSetup paperSize="9" scale="94" orientation="portrait" verticalDpi="0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zoomScaleNormal="100" workbookViewId="0">
      <selection sqref="A1:C52"/>
    </sheetView>
  </sheetViews>
  <sheetFormatPr defaultRowHeight="15" x14ac:dyDescent="0.25"/>
  <cols>
    <col min="1" max="1" width="60.5703125" customWidth="1"/>
    <col min="2" max="2" width="22.28515625" customWidth="1"/>
    <col min="3" max="3" width="13.7109375" customWidth="1"/>
  </cols>
  <sheetData>
    <row r="1" spans="1:3" ht="18.75" x14ac:dyDescent="0.3">
      <c r="A1" s="1" t="s">
        <v>26</v>
      </c>
    </row>
    <row r="3" spans="1:3" ht="18.75" x14ac:dyDescent="0.3">
      <c r="A3" s="68" t="s">
        <v>27</v>
      </c>
      <c r="B3" s="69"/>
      <c r="C3" s="8">
        <v>4</v>
      </c>
    </row>
    <row r="4" spans="1:3" ht="18.75" x14ac:dyDescent="0.3">
      <c r="A4" s="11" t="s">
        <v>28</v>
      </c>
      <c r="B4" s="11"/>
      <c r="C4" s="11"/>
    </row>
    <row r="5" spans="1:3" ht="56.25" x14ac:dyDescent="0.3">
      <c r="A5" s="24" t="s">
        <v>115</v>
      </c>
      <c r="B5" s="36" t="s">
        <v>95</v>
      </c>
      <c r="C5" s="37">
        <v>1</v>
      </c>
    </row>
    <row r="6" spans="1:3" ht="18.75" x14ac:dyDescent="0.3">
      <c r="A6" s="24" t="s">
        <v>118</v>
      </c>
      <c r="B6" s="36" t="s">
        <v>16</v>
      </c>
      <c r="C6" s="37">
        <v>1</v>
      </c>
    </row>
    <row r="7" spans="1:3" ht="37.5" x14ac:dyDescent="0.3">
      <c r="A7" s="35" t="s">
        <v>123</v>
      </c>
      <c r="B7" s="36" t="s">
        <v>122</v>
      </c>
      <c r="C7" s="37">
        <v>1</v>
      </c>
    </row>
    <row r="8" spans="1:3" ht="35.25" customHeight="1" x14ac:dyDescent="0.25">
      <c r="A8" s="26" t="s">
        <v>119</v>
      </c>
      <c r="B8" s="27" t="s">
        <v>120</v>
      </c>
      <c r="C8" s="37">
        <v>1</v>
      </c>
    </row>
    <row r="9" spans="1:3" ht="2.25" hidden="1" customHeight="1" x14ac:dyDescent="0.3">
      <c r="A9" s="10"/>
      <c r="B9" s="11"/>
      <c r="C9" s="11"/>
    </row>
    <row r="10" spans="1:3" ht="18.75" hidden="1" x14ac:dyDescent="0.3">
      <c r="A10" s="11"/>
      <c r="B10" s="11"/>
      <c r="C10" s="11"/>
    </row>
    <row r="11" spans="1:3" ht="18.75" hidden="1" x14ac:dyDescent="0.3">
      <c r="A11" s="11"/>
      <c r="B11" s="11"/>
      <c r="C11" s="11"/>
    </row>
    <row r="12" spans="1:3" ht="36.75" customHeight="1" x14ac:dyDescent="0.3">
      <c r="A12" s="71" t="s">
        <v>29</v>
      </c>
      <c r="B12" s="72"/>
      <c r="C12" s="8">
        <v>4</v>
      </c>
    </row>
    <row r="13" spans="1:3" ht="18.75" x14ac:dyDescent="0.3">
      <c r="A13" s="11" t="s">
        <v>28</v>
      </c>
      <c r="B13" s="13"/>
      <c r="C13" s="11"/>
    </row>
    <row r="14" spans="1:3" ht="37.5" x14ac:dyDescent="0.3">
      <c r="A14" s="26" t="s">
        <v>113</v>
      </c>
      <c r="B14" s="32" t="s">
        <v>23</v>
      </c>
      <c r="C14" s="8">
        <v>1</v>
      </c>
    </row>
    <row r="15" spans="1:3" ht="2.25" customHeight="1" x14ac:dyDescent="0.25">
      <c r="A15" s="53" t="s">
        <v>114</v>
      </c>
      <c r="B15" s="52" t="s">
        <v>11</v>
      </c>
      <c r="C15" s="50">
        <v>1</v>
      </c>
    </row>
    <row r="16" spans="1:3" ht="15.75" customHeight="1" x14ac:dyDescent="0.25">
      <c r="A16" s="54"/>
      <c r="B16" s="56"/>
      <c r="C16" s="57"/>
    </row>
    <row r="17" spans="1:3" ht="15" hidden="1" customHeight="1" x14ac:dyDescent="0.25">
      <c r="A17" s="55"/>
      <c r="B17" s="48"/>
      <c r="C17" s="58"/>
    </row>
    <row r="18" spans="1:3" ht="37.5" x14ac:dyDescent="0.3">
      <c r="A18" s="24" t="s">
        <v>126</v>
      </c>
      <c r="B18" s="9" t="s">
        <v>11</v>
      </c>
      <c r="C18" s="8">
        <v>1</v>
      </c>
    </row>
    <row r="19" spans="1:3" x14ac:dyDescent="0.25">
      <c r="A19" s="53" t="s">
        <v>127</v>
      </c>
      <c r="B19" s="52" t="s">
        <v>12</v>
      </c>
      <c r="C19" s="50">
        <v>1</v>
      </c>
    </row>
    <row r="20" spans="1:3" ht="21.75" customHeight="1" x14ac:dyDescent="0.25">
      <c r="A20" s="55"/>
      <c r="B20" s="48"/>
      <c r="C20" s="51"/>
    </row>
    <row r="21" spans="1:3" x14ac:dyDescent="0.25">
      <c r="A21" s="29"/>
      <c r="B21" s="30"/>
      <c r="C21" s="31"/>
    </row>
    <row r="22" spans="1:3" ht="21.75" customHeight="1" x14ac:dyDescent="0.3">
      <c r="A22" s="70" t="s">
        <v>116</v>
      </c>
      <c r="B22" s="69"/>
      <c r="C22" s="33">
        <v>1</v>
      </c>
    </row>
    <row r="23" spans="1:3" ht="21.75" customHeight="1" x14ac:dyDescent="0.3">
      <c r="A23" s="28" t="s">
        <v>96</v>
      </c>
      <c r="B23" s="30"/>
      <c r="C23" s="31"/>
    </row>
    <row r="24" spans="1:3" ht="21.75" customHeight="1" x14ac:dyDescent="0.3">
      <c r="A24" s="24" t="s">
        <v>117</v>
      </c>
      <c r="B24" s="6" t="s">
        <v>11</v>
      </c>
      <c r="C24" s="6">
        <v>1</v>
      </c>
    </row>
    <row r="25" spans="1:3" ht="21.75" customHeight="1" x14ac:dyDescent="0.3">
      <c r="A25" s="28"/>
      <c r="B25" s="11"/>
      <c r="C25" s="11"/>
    </row>
    <row r="26" spans="1:3" ht="18.75" x14ac:dyDescent="0.3">
      <c r="A26" s="71" t="s">
        <v>30</v>
      </c>
      <c r="B26" s="72"/>
      <c r="C26" s="6">
        <v>2</v>
      </c>
    </row>
    <row r="27" spans="1:3" ht="21" customHeight="1" x14ac:dyDescent="0.3">
      <c r="A27" s="11" t="s">
        <v>28</v>
      </c>
      <c r="B27" s="13"/>
      <c r="C27" s="12"/>
    </row>
    <row r="28" spans="1:3" ht="56.25" x14ac:dyDescent="0.3">
      <c r="A28" s="35" t="s">
        <v>124</v>
      </c>
      <c r="B28" s="9" t="s">
        <v>121</v>
      </c>
      <c r="C28" s="8">
        <v>1</v>
      </c>
    </row>
    <row r="29" spans="1:3" ht="18.75" x14ac:dyDescent="0.3">
      <c r="A29" s="24" t="s">
        <v>125</v>
      </c>
      <c r="B29" s="9" t="s">
        <v>11</v>
      </c>
      <c r="C29" s="8">
        <v>1</v>
      </c>
    </row>
    <row r="30" spans="1:3" ht="24.75" customHeight="1" x14ac:dyDescent="0.3">
      <c r="A30" s="28"/>
      <c r="B30" s="13"/>
      <c r="C30" s="12"/>
    </row>
    <row r="31" spans="1:3" ht="12.75" customHeight="1" x14ac:dyDescent="0.25">
      <c r="B31" s="25"/>
    </row>
    <row r="32" spans="1:3" ht="36.75" customHeight="1" x14ac:dyDescent="0.3">
      <c r="A32" s="73" t="s">
        <v>128</v>
      </c>
      <c r="B32" s="49"/>
      <c r="C32" s="49"/>
    </row>
    <row r="33" spans="1:3" ht="21" customHeight="1" x14ac:dyDescent="0.25"/>
    <row r="34" spans="1:3" ht="18.75" x14ac:dyDescent="0.3">
      <c r="A34" s="1" t="s">
        <v>31</v>
      </c>
    </row>
    <row r="35" spans="1:3" ht="37.5" x14ac:dyDescent="0.25">
      <c r="A35" s="26" t="s">
        <v>129</v>
      </c>
      <c r="B35" s="36" t="s">
        <v>17</v>
      </c>
      <c r="C35" s="38">
        <v>1</v>
      </c>
    </row>
    <row r="36" spans="1:3" ht="37.5" x14ac:dyDescent="0.25">
      <c r="A36" s="26" t="s">
        <v>130</v>
      </c>
      <c r="B36" s="36" t="s">
        <v>17</v>
      </c>
      <c r="C36" s="38">
        <v>1</v>
      </c>
    </row>
    <row r="37" spans="1:3" ht="37.5" x14ac:dyDescent="0.25">
      <c r="A37" s="26" t="s">
        <v>131</v>
      </c>
      <c r="B37" s="65" t="s">
        <v>12</v>
      </c>
      <c r="C37" s="38">
        <v>1</v>
      </c>
    </row>
    <row r="38" spans="1:3" ht="37.5" x14ac:dyDescent="0.25">
      <c r="A38" s="26" t="s">
        <v>132</v>
      </c>
      <c r="B38" s="66"/>
      <c r="C38" s="38">
        <v>1</v>
      </c>
    </row>
    <row r="39" spans="1:3" ht="37.5" x14ac:dyDescent="0.25">
      <c r="A39" s="26" t="s">
        <v>133</v>
      </c>
      <c r="B39" s="66"/>
      <c r="C39" s="38">
        <v>1</v>
      </c>
    </row>
    <row r="40" spans="1:3" ht="37.5" x14ac:dyDescent="0.25">
      <c r="A40" s="26" t="s">
        <v>134</v>
      </c>
      <c r="B40" s="67"/>
      <c r="C40" s="38">
        <v>1</v>
      </c>
    </row>
    <row r="41" spans="1:3" ht="56.25" x14ac:dyDescent="0.25">
      <c r="A41" s="26" t="s">
        <v>135</v>
      </c>
      <c r="B41" s="27" t="s">
        <v>140</v>
      </c>
      <c r="C41" s="38">
        <v>2</v>
      </c>
    </row>
    <row r="42" spans="1:3" x14ac:dyDescent="0.25">
      <c r="A42" s="59" t="s">
        <v>136</v>
      </c>
      <c r="B42" s="61" t="s">
        <v>139</v>
      </c>
      <c r="C42" s="63">
        <v>1</v>
      </c>
    </row>
    <row r="43" spans="1:3" ht="49.5" customHeight="1" x14ac:dyDescent="0.25">
      <c r="A43" s="60"/>
      <c r="B43" s="62"/>
      <c r="C43" s="64"/>
    </row>
    <row r="44" spans="1:3" ht="18.75" x14ac:dyDescent="0.25">
      <c r="A44" s="26" t="s">
        <v>137</v>
      </c>
      <c r="B44" s="36" t="s">
        <v>12</v>
      </c>
      <c r="C44" s="38">
        <v>1</v>
      </c>
    </row>
    <row r="45" spans="1:3" ht="37.5" x14ac:dyDescent="0.25">
      <c r="A45" s="26" t="s">
        <v>138</v>
      </c>
      <c r="B45" s="36" t="s">
        <v>12</v>
      </c>
      <c r="C45" s="38">
        <v>2</v>
      </c>
    </row>
    <row r="46" spans="1:3" ht="37.5" x14ac:dyDescent="0.25">
      <c r="A46" s="26" t="s">
        <v>142</v>
      </c>
      <c r="B46" s="36" t="s">
        <v>11</v>
      </c>
      <c r="C46" s="38">
        <v>1</v>
      </c>
    </row>
    <row r="47" spans="1:3" ht="56.25" x14ac:dyDescent="0.25">
      <c r="A47" s="26" t="s">
        <v>143</v>
      </c>
      <c r="B47" s="65" t="s">
        <v>11</v>
      </c>
      <c r="C47" s="38">
        <v>1</v>
      </c>
    </row>
    <row r="48" spans="1:3" ht="18.75" x14ac:dyDescent="0.25">
      <c r="A48" s="26" t="s">
        <v>144</v>
      </c>
      <c r="B48" s="66"/>
      <c r="C48" s="38">
        <v>1</v>
      </c>
    </row>
    <row r="49" spans="1:3" ht="37.5" x14ac:dyDescent="0.25">
      <c r="A49" s="26" t="s">
        <v>145</v>
      </c>
      <c r="B49" s="66"/>
      <c r="C49" s="38">
        <v>1</v>
      </c>
    </row>
    <row r="50" spans="1:3" ht="18.75" x14ac:dyDescent="0.25">
      <c r="A50" s="26" t="s">
        <v>146</v>
      </c>
      <c r="B50" s="67"/>
      <c r="C50" s="38">
        <v>1</v>
      </c>
    </row>
    <row r="51" spans="1:3" ht="37.5" x14ac:dyDescent="0.25">
      <c r="A51" s="26" t="s">
        <v>141</v>
      </c>
      <c r="B51" s="36" t="s">
        <v>11</v>
      </c>
      <c r="C51" s="38">
        <v>1</v>
      </c>
    </row>
    <row r="52" spans="1:3" ht="30.75" customHeight="1" x14ac:dyDescent="0.3">
      <c r="A52" s="41" t="s">
        <v>147</v>
      </c>
      <c r="B52" s="49"/>
      <c r="C52" s="49"/>
    </row>
    <row r="53" spans="1:3" ht="32.25" customHeight="1" x14ac:dyDescent="0.3">
      <c r="A53" s="7"/>
    </row>
  </sheetData>
  <mergeCells count="17">
    <mergeCell ref="A3:B3"/>
    <mergeCell ref="A22:B22"/>
    <mergeCell ref="A12:B12"/>
    <mergeCell ref="A26:B26"/>
    <mergeCell ref="A32:C32"/>
    <mergeCell ref="A52:C52"/>
    <mergeCell ref="C19:C20"/>
    <mergeCell ref="B19:B20"/>
    <mergeCell ref="A15:A17"/>
    <mergeCell ref="A19:A20"/>
    <mergeCell ref="B15:B17"/>
    <mergeCell ref="C15:C17"/>
    <mergeCell ref="A42:A43"/>
    <mergeCell ref="B42:B43"/>
    <mergeCell ref="C42:C43"/>
    <mergeCell ref="B37:B40"/>
    <mergeCell ref="B47:B50"/>
  </mergeCells>
  <pageMargins left="0.70866141732283472" right="0.70866141732283472" top="0.74803149606299213" bottom="0.74803149606299213" header="0.31496062992125984" footer="0.31496062992125984"/>
  <pageSetup paperSize="9" scale="86" orientation="portrait" verticalDpi="0" r:id="rId1"/>
  <rowBreaks count="2" manualBreakCount="2">
    <brk id="32" max="2" man="1"/>
    <brk id="52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zoomScaleNormal="100" workbookViewId="0">
      <selection activeCell="B19" sqref="B19"/>
    </sheetView>
  </sheetViews>
  <sheetFormatPr defaultRowHeight="15" x14ac:dyDescent="0.25"/>
  <cols>
    <col min="1" max="1" width="21.28515625" customWidth="1"/>
    <col min="3" max="3" width="13" customWidth="1"/>
    <col min="5" max="5" width="11.7109375" customWidth="1"/>
  </cols>
  <sheetData>
    <row r="1" spans="1:5" ht="18.75" x14ac:dyDescent="0.3">
      <c r="A1" s="1" t="s">
        <v>32</v>
      </c>
      <c r="B1" s="1"/>
      <c r="C1" s="1"/>
      <c r="D1" s="1"/>
      <c r="E1" s="1"/>
    </row>
    <row r="3" spans="1:5" ht="47.25" x14ac:dyDescent="0.25">
      <c r="A3" s="14"/>
      <c r="B3" s="14" t="s">
        <v>33</v>
      </c>
      <c r="C3" s="14" t="s">
        <v>34</v>
      </c>
      <c r="D3" s="14" t="s">
        <v>3</v>
      </c>
      <c r="E3" s="2" t="s">
        <v>35</v>
      </c>
    </row>
    <row r="4" spans="1:5" ht="15.75" x14ac:dyDescent="0.25">
      <c r="A4" s="3" t="s">
        <v>149</v>
      </c>
      <c r="B4" s="3"/>
      <c r="C4" s="3">
        <v>2</v>
      </c>
      <c r="D4" s="3">
        <f t="shared" ref="D4:D12" si="0">B4+C4</f>
        <v>2</v>
      </c>
      <c r="E4" s="4">
        <f>D4/D13*100</f>
        <v>8.3333333333333321</v>
      </c>
    </row>
    <row r="5" spans="1:5" ht="15.75" x14ac:dyDescent="0.25">
      <c r="A5" s="3" t="s">
        <v>36</v>
      </c>
      <c r="B5" s="3">
        <v>4</v>
      </c>
      <c r="C5" s="3">
        <v>3</v>
      </c>
      <c r="D5" s="3">
        <f t="shared" si="0"/>
        <v>7</v>
      </c>
      <c r="E5" s="4">
        <f>D5/D13*100</f>
        <v>29.166666666666668</v>
      </c>
    </row>
    <row r="6" spans="1:5" ht="15.75" x14ac:dyDescent="0.25">
      <c r="A6" s="3" t="s">
        <v>37</v>
      </c>
      <c r="B6" s="3">
        <v>1</v>
      </c>
      <c r="C6" s="3">
        <v>1</v>
      </c>
      <c r="D6" s="3">
        <f t="shared" si="0"/>
        <v>2</v>
      </c>
      <c r="E6" s="4">
        <f>D6/D13*100</f>
        <v>8.3333333333333321</v>
      </c>
    </row>
    <row r="7" spans="1:5" ht="15.75" x14ac:dyDescent="0.25">
      <c r="A7" s="3" t="s">
        <v>38</v>
      </c>
      <c r="B7" s="3"/>
      <c r="C7" s="3">
        <v>1</v>
      </c>
      <c r="D7" s="3">
        <f t="shared" si="0"/>
        <v>1</v>
      </c>
      <c r="E7" s="4">
        <f>D7/D13*100</f>
        <v>4.1666666666666661</v>
      </c>
    </row>
    <row r="8" spans="1:5" ht="15.75" x14ac:dyDescent="0.25">
      <c r="A8" s="3" t="s">
        <v>39</v>
      </c>
      <c r="B8" s="3">
        <v>2</v>
      </c>
      <c r="C8" s="3">
        <v>2</v>
      </c>
      <c r="D8" s="3">
        <f t="shared" si="0"/>
        <v>4</v>
      </c>
      <c r="E8" s="4">
        <f>D8/D13*100</f>
        <v>16.666666666666664</v>
      </c>
    </row>
    <row r="9" spans="1:5" ht="15.75" x14ac:dyDescent="0.25">
      <c r="A9" s="3" t="s">
        <v>148</v>
      </c>
      <c r="B9" s="3"/>
      <c r="C9" s="3"/>
      <c r="D9" s="3">
        <f t="shared" si="0"/>
        <v>0</v>
      </c>
      <c r="E9" s="4">
        <f>D9/D13*100</f>
        <v>0</v>
      </c>
    </row>
    <row r="10" spans="1:5" ht="15.75" x14ac:dyDescent="0.25">
      <c r="A10" s="3" t="s">
        <v>40</v>
      </c>
      <c r="B10" s="3">
        <v>2</v>
      </c>
      <c r="C10" s="3">
        <v>1</v>
      </c>
      <c r="D10" s="3">
        <f t="shared" si="0"/>
        <v>3</v>
      </c>
      <c r="E10" s="4">
        <f>D10/D13*100</f>
        <v>12.5</v>
      </c>
    </row>
    <row r="11" spans="1:5" ht="15.75" x14ac:dyDescent="0.25">
      <c r="A11" s="3" t="s">
        <v>41</v>
      </c>
      <c r="B11" s="3"/>
      <c r="C11" s="3">
        <v>1</v>
      </c>
      <c r="D11" s="3">
        <f t="shared" si="0"/>
        <v>1</v>
      </c>
      <c r="E11" s="4">
        <f>D11/D13*100</f>
        <v>4.1666666666666661</v>
      </c>
    </row>
    <row r="12" spans="1:5" ht="15.75" x14ac:dyDescent="0.25">
      <c r="A12" s="3" t="s">
        <v>42</v>
      </c>
      <c r="B12" s="3">
        <v>4</v>
      </c>
      <c r="C12" s="3"/>
      <c r="D12" s="3">
        <f t="shared" si="0"/>
        <v>4</v>
      </c>
      <c r="E12" s="4">
        <f>D12/D13*100</f>
        <v>16.666666666666664</v>
      </c>
    </row>
    <row r="13" spans="1:5" ht="15.75" x14ac:dyDescent="0.25">
      <c r="A13" s="3" t="s">
        <v>25</v>
      </c>
      <c r="B13" s="3">
        <f>SUM(B4:B12)</f>
        <v>13</v>
      </c>
      <c r="C13" s="3">
        <f>SUM(C4:C12)</f>
        <v>11</v>
      </c>
      <c r="D13" s="3">
        <f>D4+D5+D6+D7+D8+D9+D10+D11+D12</f>
        <v>24</v>
      </c>
      <c r="E13" s="4">
        <f>SUM(E4:E12)</f>
        <v>100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opLeftCell="B1" zoomScaleNormal="100" workbookViewId="0">
      <selection activeCell="E15" sqref="E15"/>
    </sheetView>
  </sheetViews>
  <sheetFormatPr defaultRowHeight="15" x14ac:dyDescent="0.25"/>
  <cols>
    <col min="1" max="1" width="4.42578125" customWidth="1"/>
    <col min="2" max="2" width="19.7109375" customWidth="1"/>
    <col min="3" max="7" width="9.42578125" bestFit="1" customWidth="1"/>
    <col min="8" max="8" width="16.85546875" bestFit="1" customWidth="1"/>
    <col min="9" max="9" width="9.42578125" bestFit="1" customWidth="1"/>
    <col min="10" max="11" width="17" bestFit="1" customWidth="1"/>
  </cols>
  <sheetData>
    <row r="1" spans="1:11" ht="18.75" x14ac:dyDescent="0.3">
      <c r="A1" s="1" t="s">
        <v>68</v>
      </c>
    </row>
    <row r="3" spans="1:11" ht="15.75" x14ac:dyDescent="0.25">
      <c r="A3" s="76" t="s">
        <v>43</v>
      </c>
      <c r="B3" s="76"/>
      <c r="C3" s="77" t="s">
        <v>44</v>
      </c>
      <c r="D3" s="77"/>
      <c r="E3" s="77" t="s">
        <v>45</v>
      </c>
      <c r="F3" s="77"/>
      <c r="G3" s="15" t="s">
        <v>3</v>
      </c>
      <c r="H3" s="74" t="s">
        <v>46</v>
      </c>
      <c r="I3" s="15" t="s">
        <v>3</v>
      </c>
      <c r="J3" s="74" t="s">
        <v>46</v>
      </c>
      <c r="K3" s="74" t="s">
        <v>47</v>
      </c>
    </row>
    <row r="4" spans="1:11" ht="15.75" x14ac:dyDescent="0.25">
      <c r="A4" s="76"/>
      <c r="B4" s="76"/>
      <c r="C4" s="15">
        <v>2014</v>
      </c>
      <c r="D4" s="15">
        <v>2015</v>
      </c>
      <c r="E4" s="15">
        <v>2014</v>
      </c>
      <c r="F4" s="15">
        <v>2015</v>
      </c>
      <c r="G4" s="15">
        <v>2014</v>
      </c>
      <c r="H4" s="75"/>
      <c r="I4" s="15">
        <v>2015</v>
      </c>
      <c r="J4" s="75"/>
      <c r="K4" s="75"/>
    </row>
    <row r="5" spans="1:11" ht="47.25" x14ac:dyDescent="0.25">
      <c r="A5" s="16">
        <v>1</v>
      </c>
      <c r="B5" s="17" t="s">
        <v>48</v>
      </c>
      <c r="C5" s="18">
        <f>SUM(C6:C15)</f>
        <v>3</v>
      </c>
      <c r="D5" s="18">
        <f>SUM(D6:D15)</f>
        <v>13</v>
      </c>
      <c r="E5" s="18">
        <f>SUM(E6:E15)</f>
        <v>13</v>
      </c>
      <c r="F5" s="18">
        <f>SUM(F6:F15)</f>
        <v>11</v>
      </c>
      <c r="G5" s="18">
        <f>G6+G7+G8+G9+G10+G11+G12+G13+G14+G15</f>
        <v>16</v>
      </c>
      <c r="H5" s="18">
        <v>100</v>
      </c>
      <c r="I5" s="18">
        <f>I6+I7+I8+I9+I10+I11+I12+I13+I14+I15</f>
        <v>24</v>
      </c>
      <c r="J5" s="18">
        <v>100</v>
      </c>
      <c r="K5" s="34">
        <f>I5/G5*100</f>
        <v>150</v>
      </c>
    </row>
    <row r="6" spans="1:11" ht="63" x14ac:dyDescent="0.25">
      <c r="A6" s="16" t="s">
        <v>49</v>
      </c>
      <c r="B6" s="19" t="s">
        <v>82</v>
      </c>
      <c r="C6" s="20"/>
      <c r="D6" s="20">
        <v>3</v>
      </c>
      <c r="E6" s="20">
        <v>1</v>
      </c>
      <c r="F6" s="20">
        <v>2</v>
      </c>
      <c r="G6" s="20">
        <f t="shared" ref="G6:G15" si="0">C6+E6</f>
        <v>1</v>
      </c>
      <c r="H6" s="21">
        <f>G6/G5*100</f>
        <v>6.25</v>
      </c>
      <c r="I6" s="20">
        <f t="shared" ref="I6:I15" si="1">D6+F6</f>
        <v>5</v>
      </c>
      <c r="J6" s="21">
        <f>I6/I5*100</f>
        <v>20.833333333333336</v>
      </c>
      <c r="K6" s="21">
        <f t="shared" ref="K6:K15" si="2">J6-H6</f>
        <v>14.583333333333336</v>
      </c>
    </row>
    <row r="7" spans="1:11" ht="61.5" customHeight="1" x14ac:dyDescent="0.25">
      <c r="A7" s="16" t="s">
        <v>50</v>
      </c>
      <c r="B7" s="19" t="s">
        <v>51</v>
      </c>
      <c r="C7" s="20"/>
      <c r="D7" s="20">
        <v>1</v>
      </c>
      <c r="E7" s="20"/>
      <c r="F7" s="20">
        <v>2</v>
      </c>
      <c r="G7" s="20">
        <f t="shared" si="0"/>
        <v>0</v>
      </c>
      <c r="H7" s="21">
        <f>G7/G5*100</f>
        <v>0</v>
      </c>
      <c r="I7" s="20">
        <f t="shared" si="1"/>
        <v>3</v>
      </c>
      <c r="J7" s="21">
        <f>I7/I5*100</f>
        <v>12.5</v>
      </c>
      <c r="K7" s="21">
        <f t="shared" si="2"/>
        <v>12.5</v>
      </c>
    </row>
    <row r="8" spans="1:11" ht="31.5" x14ac:dyDescent="0.25">
      <c r="A8" s="16" t="s">
        <v>52</v>
      </c>
      <c r="B8" s="19" t="s">
        <v>53</v>
      </c>
      <c r="C8" s="20"/>
      <c r="D8" s="20"/>
      <c r="E8" s="20">
        <v>1</v>
      </c>
      <c r="F8" s="20">
        <v>1</v>
      </c>
      <c r="G8" s="20">
        <f t="shared" si="0"/>
        <v>1</v>
      </c>
      <c r="H8" s="20">
        <f>G8/G5*100</f>
        <v>6.25</v>
      </c>
      <c r="I8" s="20">
        <f t="shared" si="1"/>
        <v>1</v>
      </c>
      <c r="J8" s="21">
        <f>I8/I5*100</f>
        <v>4.1666666666666661</v>
      </c>
      <c r="K8" s="21">
        <f t="shared" si="2"/>
        <v>-2.0833333333333339</v>
      </c>
    </row>
    <row r="9" spans="1:11" ht="47.25" x14ac:dyDescent="0.25">
      <c r="A9" s="16" t="s">
        <v>54</v>
      </c>
      <c r="B9" s="19" t="s">
        <v>55</v>
      </c>
      <c r="C9" s="20"/>
      <c r="D9" s="20"/>
      <c r="E9" s="20"/>
      <c r="F9" s="20"/>
      <c r="G9" s="20">
        <f t="shared" si="0"/>
        <v>0</v>
      </c>
      <c r="H9" s="21">
        <f>G9/G5*100</f>
        <v>0</v>
      </c>
      <c r="I9" s="20">
        <f t="shared" si="1"/>
        <v>0</v>
      </c>
      <c r="J9" s="21">
        <f>I9/I5*100</f>
        <v>0</v>
      </c>
      <c r="K9" s="21">
        <f t="shared" si="2"/>
        <v>0</v>
      </c>
    </row>
    <row r="10" spans="1:11" ht="18.75" x14ac:dyDescent="0.25">
      <c r="A10" s="16" t="s">
        <v>56</v>
      </c>
      <c r="B10" s="19" t="s">
        <v>57</v>
      </c>
      <c r="C10" s="20">
        <v>2</v>
      </c>
      <c r="D10" s="20">
        <v>8</v>
      </c>
      <c r="E10" s="20">
        <v>6</v>
      </c>
      <c r="F10" s="20">
        <v>4</v>
      </c>
      <c r="G10" s="20">
        <f t="shared" si="0"/>
        <v>8</v>
      </c>
      <c r="H10" s="21">
        <f>G10/G5*100</f>
        <v>50</v>
      </c>
      <c r="I10" s="20">
        <f t="shared" si="1"/>
        <v>12</v>
      </c>
      <c r="J10" s="21">
        <f>I10/I5*100</f>
        <v>50</v>
      </c>
      <c r="K10" s="21">
        <f t="shared" si="2"/>
        <v>0</v>
      </c>
    </row>
    <row r="11" spans="1:11" ht="47.25" x14ac:dyDescent="0.25">
      <c r="A11" s="16" t="s">
        <v>58</v>
      </c>
      <c r="B11" s="19" t="s">
        <v>59</v>
      </c>
      <c r="C11" s="20"/>
      <c r="D11" s="20"/>
      <c r="E11" s="20"/>
      <c r="F11" s="20"/>
      <c r="G11" s="20">
        <f t="shared" si="0"/>
        <v>0</v>
      </c>
      <c r="H11" s="20">
        <f>G11/G5*100</f>
        <v>0</v>
      </c>
      <c r="I11" s="20">
        <f t="shared" si="1"/>
        <v>0</v>
      </c>
      <c r="J11" s="20">
        <f>I11/I5*100</f>
        <v>0</v>
      </c>
      <c r="K11" s="20">
        <f t="shared" si="2"/>
        <v>0</v>
      </c>
    </row>
    <row r="12" spans="1:11" ht="47.25" x14ac:dyDescent="0.25">
      <c r="A12" s="16" t="s">
        <v>60</v>
      </c>
      <c r="B12" s="19" t="s">
        <v>61</v>
      </c>
      <c r="C12" s="20"/>
      <c r="D12" s="20"/>
      <c r="E12" s="20"/>
      <c r="F12" s="20"/>
      <c r="G12" s="20">
        <f t="shared" si="0"/>
        <v>0</v>
      </c>
      <c r="H12" s="20">
        <f>G12/G5*100</f>
        <v>0</v>
      </c>
      <c r="I12" s="20">
        <f t="shared" si="1"/>
        <v>0</v>
      </c>
      <c r="J12" s="21">
        <f>I12/I5*100</f>
        <v>0</v>
      </c>
      <c r="K12" s="21">
        <f t="shared" si="2"/>
        <v>0</v>
      </c>
    </row>
    <row r="13" spans="1:11" ht="31.5" x14ac:dyDescent="0.25">
      <c r="A13" s="16" t="s">
        <v>62</v>
      </c>
      <c r="B13" s="19" t="s">
        <v>63</v>
      </c>
      <c r="C13" s="20">
        <v>1</v>
      </c>
      <c r="D13" s="20">
        <v>1</v>
      </c>
      <c r="E13" s="20">
        <v>4</v>
      </c>
      <c r="F13" s="20">
        <v>2</v>
      </c>
      <c r="G13" s="20">
        <f t="shared" si="0"/>
        <v>5</v>
      </c>
      <c r="H13" s="21">
        <f>G13/G5*100</f>
        <v>31.25</v>
      </c>
      <c r="I13" s="20">
        <f t="shared" si="1"/>
        <v>3</v>
      </c>
      <c r="J13" s="21">
        <f>I13/I5*100</f>
        <v>12.5</v>
      </c>
      <c r="K13" s="21">
        <f t="shared" si="2"/>
        <v>-18.75</v>
      </c>
    </row>
    <row r="14" spans="1:11" ht="18.75" x14ac:dyDescent="0.25">
      <c r="A14" s="16" t="s">
        <v>64</v>
      </c>
      <c r="B14" s="19" t="s">
        <v>65</v>
      </c>
      <c r="C14" s="20"/>
      <c r="D14" s="20"/>
      <c r="E14" s="20">
        <v>1</v>
      </c>
      <c r="F14" s="20"/>
      <c r="G14" s="20">
        <f t="shared" si="0"/>
        <v>1</v>
      </c>
      <c r="H14" s="21">
        <f>G14/G5*100</f>
        <v>6.25</v>
      </c>
      <c r="I14" s="20">
        <f t="shared" si="1"/>
        <v>0</v>
      </c>
      <c r="J14" s="21">
        <f>I14/I5*100</f>
        <v>0</v>
      </c>
      <c r="K14" s="21">
        <f t="shared" si="2"/>
        <v>-6.25</v>
      </c>
    </row>
    <row r="15" spans="1:11" ht="31.5" x14ac:dyDescent="0.25">
      <c r="A15" s="16" t="s">
        <v>66</v>
      </c>
      <c r="B15" s="19" t="s">
        <v>67</v>
      </c>
      <c r="C15" s="20"/>
      <c r="D15" s="20"/>
      <c r="E15" s="20"/>
      <c r="F15" s="20"/>
      <c r="G15" s="20">
        <f t="shared" si="0"/>
        <v>0</v>
      </c>
      <c r="H15" s="21">
        <f>G15/G5*100</f>
        <v>0</v>
      </c>
      <c r="I15" s="20">
        <f t="shared" si="1"/>
        <v>0</v>
      </c>
      <c r="J15" s="21">
        <f>I15/I5*100</f>
        <v>0</v>
      </c>
      <c r="K15" s="21">
        <f t="shared" si="2"/>
        <v>0</v>
      </c>
    </row>
  </sheetData>
  <mergeCells count="7">
    <mergeCell ref="K3:K4"/>
    <mergeCell ref="A3:A4"/>
    <mergeCell ref="B3:B4"/>
    <mergeCell ref="C3:D3"/>
    <mergeCell ref="E3:F3"/>
    <mergeCell ref="H3:H4"/>
    <mergeCell ref="J3:J4"/>
  </mergeCells>
  <pageMargins left="0.7" right="0.7" top="0.75" bottom="0.75" header="0.3" footer="0.3"/>
  <pageSetup paperSize="9" scale="98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>
      <selection activeCell="E27" sqref="E27"/>
    </sheetView>
  </sheetViews>
  <sheetFormatPr defaultRowHeight="15" x14ac:dyDescent="0.25"/>
  <cols>
    <col min="1" max="1" width="20.42578125" customWidth="1"/>
    <col min="3" max="3" width="15.28515625" customWidth="1"/>
    <col min="5" max="5" width="14" customWidth="1"/>
  </cols>
  <sheetData>
    <row r="1" spans="1:5" ht="18.75" x14ac:dyDescent="0.3">
      <c r="A1" s="1" t="s">
        <v>69</v>
      </c>
    </row>
    <row r="3" spans="1:5" ht="31.5" x14ac:dyDescent="0.25">
      <c r="A3" s="14" t="s">
        <v>70</v>
      </c>
      <c r="B3" s="14" t="s">
        <v>33</v>
      </c>
      <c r="C3" s="14" t="s">
        <v>34</v>
      </c>
      <c r="D3" s="3" t="s">
        <v>3</v>
      </c>
      <c r="E3" s="22" t="s">
        <v>35</v>
      </c>
    </row>
    <row r="4" spans="1:5" ht="15.75" x14ac:dyDescent="0.25">
      <c r="A4" s="3" t="s">
        <v>71</v>
      </c>
      <c r="B4" s="3">
        <v>11</v>
      </c>
      <c r="C4" s="3">
        <v>8</v>
      </c>
      <c r="D4" s="3">
        <f>B4+C4</f>
        <v>19</v>
      </c>
      <c r="E4" s="4">
        <f>D4/D7*100</f>
        <v>79.166666666666657</v>
      </c>
    </row>
    <row r="5" spans="1:5" ht="15.75" x14ac:dyDescent="0.25">
      <c r="A5" s="3" t="s">
        <v>72</v>
      </c>
      <c r="B5" s="3">
        <v>2</v>
      </c>
      <c r="C5" s="3">
        <v>3</v>
      </c>
      <c r="D5" s="3">
        <f>B5+C5</f>
        <v>5</v>
      </c>
      <c r="E5" s="4">
        <f>D5/D7*100</f>
        <v>20.833333333333336</v>
      </c>
    </row>
    <row r="6" spans="1:5" ht="15.75" x14ac:dyDescent="0.25">
      <c r="A6" s="23" t="s">
        <v>73</v>
      </c>
      <c r="B6" s="3"/>
      <c r="C6" s="3"/>
      <c r="D6" s="3">
        <f>B6+C6</f>
        <v>0</v>
      </c>
      <c r="E6" s="4">
        <f>D6/D7*100</f>
        <v>0</v>
      </c>
    </row>
    <row r="7" spans="1:5" ht="15.75" x14ac:dyDescent="0.25">
      <c r="A7" s="23" t="s">
        <v>25</v>
      </c>
      <c r="B7" s="3">
        <f>B4+B5+B6</f>
        <v>13</v>
      </c>
      <c r="C7" s="3">
        <f>SUM(C4:C6)</f>
        <v>11</v>
      </c>
      <c r="D7" s="3">
        <f>D4+D5+D6</f>
        <v>24</v>
      </c>
      <c r="E7" s="4">
        <f>SUM(E4:E6)</f>
        <v>100</v>
      </c>
    </row>
    <row r="9" spans="1:5" ht="18.75" x14ac:dyDescent="0.3">
      <c r="A9" s="1" t="s">
        <v>74</v>
      </c>
    </row>
    <row r="11" spans="1:5" ht="31.5" x14ac:dyDescent="0.25">
      <c r="A11" s="14"/>
      <c r="B11" s="14" t="s">
        <v>33</v>
      </c>
      <c r="C11" s="14" t="s">
        <v>34</v>
      </c>
      <c r="D11" s="14" t="s">
        <v>3</v>
      </c>
      <c r="E11" s="2" t="s">
        <v>35</v>
      </c>
    </row>
    <row r="12" spans="1:5" ht="15.75" x14ac:dyDescent="0.25">
      <c r="A12" s="22" t="s">
        <v>85</v>
      </c>
      <c r="B12" s="3"/>
      <c r="C12" s="3"/>
      <c r="D12" s="3">
        <f t="shared" ref="D12:D18" si="0">B12+C12</f>
        <v>0</v>
      </c>
      <c r="E12" s="4">
        <f>D12/D19*100</f>
        <v>0</v>
      </c>
    </row>
    <row r="13" spans="1:5" ht="15.75" x14ac:dyDescent="0.25">
      <c r="A13" s="3" t="s">
        <v>75</v>
      </c>
      <c r="B13" s="3"/>
      <c r="C13" s="3">
        <v>1</v>
      </c>
      <c r="D13" s="3">
        <f t="shared" si="0"/>
        <v>1</v>
      </c>
      <c r="E13" s="4">
        <f>D13/D19*100</f>
        <v>20</v>
      </c>
    </row>
    <row r="14" spans="1:5" ht="15.75" x14ac:dyDescent="0.25">
      <c r="A14" s="3" t="s">
        <v>86</v>
      </c>
      <c r="B14" s="3"/>
      <c r="C14" s="3"/>
      <c r="D14" s="3">
        <f t="shared" si="0"/>
        <v>0</v>
      </c>
      <c r="E14" s="4">
        <f>D14/D19*100</f>
        <v>0</v>
      </c>
    </row>
    <row r="15" spans="1:5" ht="15.75" x14ac:dyDescent="0.25">
      <c r="A15" s="3" t="s">
        <v>76</v>
      </c>
      <c r="B15" s="3"/>
      <c r="C15" s="3">
        <v>1</v>
      </c>
      <c r="D15" s="3">
        <f t="shared" si="0"/>
        <v>1</v>
      </c>
      <c r="E15" s="4">
        <f>D15/D19*100</f>
        <v>20</v>
      </c>
    </row>
    <row r="16" spans="1:5" ht="15.75" x14ac:dyDescent="0.25">
      <c r="A16" s="3" t="s">
        <v>84</v>
      </c>
      <c r="B16" s="3">
        <v>1</v>
      </c>
      <c r="C16" s="3"/>
      <c r="D16" s="3">
        <f t="shared" si="0"/>
        <v>1</v>
      </c>
      <c r="E16" s="4">
        <f>D16/D19*100</f>
        <v>20</v>
      </c>
    </row>
    <row r="17" spans="1:6" ht="15.75" x14ac:dyDescent="0.25">
      <c r="A17" s="22" t="s">
        <v>94</v>
      </c>
      <c r="B17" s="3"/>
      <c r="C17" s="3">
        <v>2</v>
      </c>
      <c r="D17" s="3">
        <f t="shared" si="0"/>
        <v>2</v>
      </c>
      <c r="E17" s="4">
        <f>D17/D19*100</f>
        <v>40</v>
      </c>
    </row>
    <row r="18" spans="1:6" ht="15.75" x14ac:dyDescent="0.25">
      <c r="A18" s="3" t="s">
        <v>77</v>
      </c>
      <c r="B18" s="3"/>
      <c r="C18" s="3"/>
      <c r="D18" s="3">
        <f t="shared" si="0"/>
        <v>0</v>
      </c>
      <c r="E18" s="4">
        <f>D18/D19*100</f>
        <v>0</v>
      </c>
    </row>
    <row r="19" spans="1:6" ht="15.75" x14ac:dyDescent="0.25">
      <c r="A19" s="3" t="s">
        <v>25</v>
      </c>
      <c r="B19" s="3">
        <f>SUM(B12:B18)</f>
        <v>1</v>
      </c>
      <c r="C19" s="3">
        <f>SUM(C12:C18)</f>
        <v>4</v>
      </c>
      <c r="D19" s="3">
        <f>D12+D13+D14+D15+D16+D17+D18</f>
        <v>5</v>
      </c>
      <c r="E19" s="4">
        <f>SUM(E12:E18)</f>
        <v>100</v>
      </c>
    </row>
    <row r="21" spans="1:6" ht="45" customHeight="1" x14ac:dyDescent="0.3">
      <c r="A21" s="39" t="s">
        <v>150</v>
      </c>
      <c r="B21" s="40"/>
      <c r="C21" s="40"/>
      <c r="D21" s="40"/>
      <c r="E21" s="40"/>
      <c r="F21" s="40"/>
    </row>
    <row r="22" spans="1:6" ht="18.75" customHeight="1" x14ac:dyDescent="0.25"/>
    <row r="23" spans="1:6" ht="21" customHeight="1" x14ac:dyDescent="0.3">
      <c r="A23" s="1" t="s">
        <v>78</v>
      </c>
    </row>
    <row r="24" spans="1:6" ht="18.75" customHeight="1" x14ac:dyDescent="0.3">
      <c r="A24" s="1" t="s">
        <v>79</v>
      </c>
    </row>
    <row r="25" spans="1:6" ht="19.5" customHeight="1" x14ac:dyDescent="0.3">
      <c r="A25" s="1" t="s">
        <v>80</v>
      </c>
    </row>
    <row r="26" spans="1:6" ht="15.75" customHeight="1" x14ac:dyDescent="0.3">
      <c r="A26" s="1" t="s">
        <v>81</v>
      </c>
    </row>
  </sheetData>
  <mergeCells count="1">
    <mergeCell ref="A21:F21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zoomScaleNormal="100" workbookViewId="0">
      <selection sqref="A1:E7"/>
    </sheetView>
  </sheetViews>
  <sheetFormatPr defaultRowHeight="15" x14ac:dyDescent="0.25"/>
  <cols>
    <col min="1" max="1" width="17.7109375" customWidth="1"/>
    <col min="2" max="2" width="15.7109375" customWidth="1"/>
    <col min="3" max="3" width="14.140625" customWidth="1"/>
    <col min="4" max="4" width="15.140625" customWidth="1"/>
    <col min="5" max="5" width="16.140625" customWidth="1"/>
  </cols>
  <sheetData>
    <row r="1" spans="1:5" ht="18.75" x14ac:dyDescent="0.3">
      <c r="A1" s="1" t="s">
        <v>87</v>
      </c>
    </row>
    <row r="3" spans="1:5" s="1" customFormat="1" ht="37.5" x14ac:dyDescent="0.3">
      <c r="A3" s="24" t="s">
        <v>88</v>
      </c>
      <c r="B3" s="24" t="s">
        <v>89</v>
      </c>
      <c r="C3" s="24" t="s">
        <v>90</v>
      </c>
      <c r="D3" s="24" t="s">
        <v>91</v>
      </c>
      <c r="E3" s="26" t="s">
        <v>92</v>
      </c>
    </row>
    <row r="4" spans="1:5" s="1" customFormat="1" ht="56.25" x14ac:dyDescent="0.3">
      <c r="A4" s="26" t="s">
        <v>97</v>
      </c>
      <c r="B4" s="26" t="s">
        <v>98</v>
      </c>
      <c r="C4" s="26" t="s">
        <v>99</v>
      </c>
      <c r="D4" s="27">
        <v>1</v>
      </c>
      <c r="E4" s="26" t="s">
        <v>100</v>
      </c>
    </row>
    <row r="5" spans="1:5" ht="37.5" x14ac:dyDescent="0.25">
      <c r="A5" s="26" t="s">
        <v>101</v>
      </c>
      <c r="B5" s="26" t="s">
        <v>102</v>
      </c>
      <c r="C5" s="26" t="s">
        <v>103</v>
      </c>
      <c r="D5" s="27">
        <v>2</v>
      </c>
      <c r="E5" s="26" t="s">
        <v>93</v>
      </c>
    </row>
    <row r="6" spans="1:5" ht="56.25" x14ac:dyDescent="0.25">
      <c r="A6" s="26" t="s">
        <v>104</v>
      </c>
      <c r="B6" s="26" t="s">
        <v>105</v>
      </c>
      <c r="C6" s="26" t="s">
        <v>151</v>
      </c>
      <c r="D6" s="27">
        <v>1</v>
      </c>
      <c r="E6" s="26" t="s">
        <v>100</v>
      </c>
    </row>
    <row r="7" spans="1:5" ht="56.25" x14ac:dyDescent="0.25">
      <c r="A7" s="37" t="s">
        <v>106</v>
      </c>
      <c r="B7" s="26" t="s">
        <v>107</v>
      </c>
      <c r="C7" s="26" t="s">
        <v>108</v>
      </c>
      <c r="D7" s="36">
        <v>4</v>
      </c>
      <c r="E7" s="26" t="s">
        <v>109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Лист1</vt:lpstr>
      <vt:lpstr>Лист2</vt:lpstr>
      <vt:lpstr>Лист3</vt:lpstr>
      <vt:lpstr>Лист4</vt:lpstr>
      <vt:lpstr>Лист5</vt:lpstr>
      <vt:lpstr>Лист6</vt:lpstr>
      <vt:lpstr>Лист1!Область_печати</vt:lpstr>
      <vt:lpstr>Лист2!Область_печати</vt:lpstr>
      <vt:lpstr>Лист6!Область_печати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Белозорева</dc:creator>
  <cp:lastModifiedBy>Белозорева</cp:lastModifiedBy>
  <cp:lastPrinted>2015-02-12T13:49:26Z</cp:lastPrinted>
  <dcterms:created xsi:type="dcterms:W3CDTF">2014-08-06T04:45:58Z</dcterms:created>
  <dcterms:modified xsi:type="dcterms:W3CDTF">2015-02-12T13:49:29Z</dcterms:modified>
</cp:coreProperties>
</file>