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"/>
    </mc:Choice>
  </mc:AlternateContent>
  <xr:revisionPtr revIDLastSave="0" documentId="13_ncr:1_{F63669F6-17A5-4CCB-8028-6702209A382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АСХОДЫ" sheetId="2" r:id="rId1"/>
  </sheets>
  <definedNames>
    <definedName name="_xlnm._FilterDatabase" localSheetId="0" hidden="1">РАСХОДЫ!$A$6:$X$6</definedName>
    <definedName name="Z_003E8F59_5F13_4935_90FD_6DB9195394DB_.wvu.PrintTitles" localSheetId="0" hidden="1">РАСХОДЫ!#REF!</definedName>
    <definedName name="Z_551D3239_9A12_40C1_B446_8EE00A95DB83_.wvu.PrintTitles" localSheetId="0" hidden="1">РАСХОДЫ!#REF!</definedName>
    <definedName name="Z_D6796523_539D_49C6_87C2_FCE694A34813_.wvu.PrintTitles" localSheetId="0" hidden="1">РАСХОДЫ!#REF!</definedName>
    <definedName name="_xlnm.Print_Titles" localSheetId="0">РАСХОДЫ!#REF!</definedName>
    <definedName name="_xlnm.Print_Area" localSheetId="0">РАСХОДЫ!$A$1:$X$52</definedName>
  </definedNames>
  <calcPr calcId="191029" iterate="1"/>
</workbook>
</file>

<file path=xl/calcChain.xml><?xml version="1.0" encoding="utf-8"?>
<calcChain xmlns="http://schemas.openxmlformats.org/spreadsheetml/2006/main">
  <c r="U51" i="2" l="1"/>
  <c r="U49" i="2"/>
  <c r="U48" i="2"/>
  <c r="U46" i="2"/>
  <c r="U45" i="2"/>
  <c r="U44" i="2"/>
  <c r="U42" i="2"/>
  <c r="U41" i="2"/>
  <c r="U39" i="2"/>
  <c r="U38" i="2"/>
  <c r="U37" i="2"/>
  <c r="U36" i="2"/>
  <c r="U35" i="2"/>
  <c r="U34" i="2"/>
  <c r="U32" i="2"/>
  <c r="U30" i="2"/>
  <c r="U29" i="2"/>
  <c r="U28" i="2"/>
  <c r="U27" i="2"/>
  <c r="U25" i="2"/>
  <c r="U24" i="2"/>
  <c r="U23" i="2"/>
  <c r="U22" i="2"/>
  <c r="U20" i="2"/>
  <c r="U19" i="2"/>
  <c r="U17" i="2"/>
  <c r="U9" i="2"/>
  <c r="U10" i="2"/>
  <c r="U11" i="2"/>
  <c r="U12" i="2"/>
  <c r="U13" i="2"/>
  <c r="U14" i="2"/>
  <c r="U15" i="2"/>
  <c r="U8" i="2"/>
  <c r="S8" i="2"/>
  <c r="Q8" i="2"/>
  <c r="O8" i="2"/>
  <c r="M8" i="2"/>
  <c r="K8" i="2"/>
  <c r="I8" i="2"/>
  <c r="G8" i="2"/>
  <c r="E8" i="2"/>
  <c r="W8" i="2" l="1"/>
  <c r="S51" i="2"/>
  <c r="S50" i="2" s="1"/>
  <c r="T50" i="2"/>
  <c r="S49" i="2"/>
  <c r="S48" i="2"/>
  <c r="T47" i="2"/>
  <c r="S46" i="2"/>
  <c r="S45" i="2"/>
  <c r="S44" i="2"/>
  <c r="T43" i="2"/>
  <c r="S42" i="2"/>
  <c r="S41" i="2"/>
  <c r="T40" i="2"/>
  <c r="S39" i="2"/>
  <c r="S38" i="2"/>
  <c r="S37" i="2"/>
  <c r="S36" i="2"/>
  <c r="S35" i="2"/>
  <c r="S34" i="2"/>
  <c r="T33" i="2"/>
  <c r="S32" i="2"/>
  <c r="S31" i="2" s="1"/>
  <c r="T31" i="2"/>
  <c r="S30" i="2"/>
  <c r="S29" i="2"/>
  <c r="S28" i="2"/>
  <c r="S27" i="2"/>
  <c r="T26" i="2"/>
  <c r="S25" i="2"/>
  <c r="S24" i="2"/>
  <c r="S23" i="2"/>
  <c r="S22" i="2"/>
  <c r="T21" i="2"/>
  <c r="S20" i="2"/>
  <c r="S19" i="2"/>
  <c r="T18" i="2"/>
  <c r="S17" i="2"/>
  <c r="S16" i="2" s="1"/>
  <c r="T16" i="2"/>
  <c r="S15" i="2"/>
  <c r="S14" i="2"/>
  <c r="S13" i="2"/>
  <c r="S12" i="2"/>
  <c r="S11" i="2"/>
  <c r="S10" i="2"/>
  <c r="S9" i="2"/>
  <c r="T7" i="2"/>
  <c r="Q51" i="2"/>
  <c r="Q50" i="2" s="1"/>
  <c r="R50" i="2"/>
  <c r="Q49" i="2"/>
  <c r="Q48" i="2"/>
  <c r="R47" i="2"/>
  <c r="Q46" i="2"/>
  <c r="Q45" i="2"/>
  <c r="Q44" i="2"/>
  <c r="R43" i="2"/>
  <c r="Q42" i="2"/>
  <c r="Q41" i="2"/>
  <c r="R40" i="2"/>
  <c r="Q39" i="2"/>
  <c r="Q38" i="2"/>
  <c r="Q37" i="2"/>
  <c r="Q36" i="2"/>
  <c r="Q35" i="2"/>
  <c r="Q34" i="2"/>
  <c r="R33" i="2"/>
  <c r="Q32" i="2"/>
  <c r="Q31" i="2" s="1"/>
  <c r="R31" i="2"/>
  <c r="Q30" i="2"/>
  <c r="Q29" i="2"/>
  <c r="Q28" i="2"/>
  <c r="Q27" i="2"/>
  <c r="R26" i="2"/>
  <c r="Q25" i="2"/>
  <c r="Q24" i="2"/>
  <c r="Q23" i="2"/>
  <c r="Q22" i="2"/>
  <c r="R21" i="2"/>
  <c r="Q20" i="2"/>
  <c r="Q19" i="2"/>
  <c r="R18" i="2"/>
  <c r="Q17" i="2"/>
  <c r="Q16" i="2" s="1"/>
  <c r="R16" i="2"/>
  <c r="Q15" i="2"/>
  <c r="Q14" i="2"/>
  <c r="Q13" i="2"/>
  <c r="Q12" i="2"/>
  <c r="Q11" i="2"/>
  <c r="Q10" i="2"/>
  <c r="Q9" i="2"/>
  <c r="R7" i="2"/>
  <c r="O51" i="2"/>
  <c r="O50" i="2" s="1"/>
  <c r="P50" i="2"/>
  <c r="O49" i="2"/>
  <c r="O48" i="2"/>
  <c r="P47" i="2"/>
  <c r="O46" i="2"/>
  <c r="O45" i="2"/>
  <c r="O44" i="2"/>
  <c r="P43" i="2"/>
  <c r="O42" i="2"/>
  <c r="O41" i="2"/>
  <c r="P40" i="2"/>
  <c r="O39" i="2"/>
  <c r="O38" i="2"/>
  <c r="O37" i="2"/>
  <c r="O36" i="2"/>
  <c r="O35" i="2"/>
  <c r="O34" i="2"/>
  <c r="P33" i="2"/>
  <c r="O32" i="2"/>
  <c r="O31" i="2" s="1"/>
  <c r="P31" i="2"/>
  <c r="O30" i="2"/>
  <c r="O29" i="2"/>
  <c r="O28" i="2"/>
  <c r="O27" i="2"/>
  <c r="P26" i="2"/>
  <c r="O25" i="2"/>
  <c r="O24" i="2"/>
  <c r="O23" i="2"/>
  <c r="O22" i="2"/>
  <c r="P21" i="2"/>
  <c r="O20" i="2"/>
  <c r="O18" i="2" s="1"/>
  <c r="O19" i="2"/>
  <c r="P18" i="2"/>
  <c r="O17" i="2"/>
  <c r="O16" i="2" s="1"/>
  <c r="P16" i="2"/>
  <c r="O15" i="2"/>
  <c r="O14" i="2"/>
  <c r="O13" i="2"/>
  <c r="O12" i="2"/>
  <c r="O11" i="2"/>
  <c r="O10" i="2"/>
  <c r="O9" i="2"/>
  <c r="P7" i="2"/>
  <c r="M51" i="2"/>
  <c r="M50" i="2" s="1"/>
  <c r="M49" i="2"/>
  <c r="M48" i="2"/>
  <c r="M46" i="2"/>
  <c r="M45" i="2"/>
  <c r="M44" i="2"/>
  <c r="M42" i="2"/>
  <c r="M41" i="2"/>
  <c r="M39" i="2"/>
  <c r="M38" i="2"/>
  <c r="M37" i="2"/>
  <c r="M36" i="2"/>
  <c r="M35" i="2"/>
  <c r="M34" i="2"/>
  <c r="M32" i="2"/>
  <c r="M31" i="2" s="1"/>
  <c r="M30" i="2"/>
  <c r="M29" i="2"/>
  <c r="M28" i="2"/>
  <c r="M27" i="2"/>
  <c r="M25" i="2"/>
  <c r="M24" i="2"/>
  <c r="M23" i="2"/>
  <c r="M22" i="2"/>
  <c r="M20" i="2"/>
  <c r="M19" i="2"/>
  <c r="M17" i="2"/>
  <c r="M16" i="2" s="1"/>
  <c r="M15" i="2"/>
  <c r="M14" i="2"/>
  <c r="M13" i="2"/>
  <c r="M12" i="2"/>
  <c r="M11" i="2"/>
  <c r="M10" i="2"/>
  <c r="M9" i="2"/>
  <c r="N50" i="2"/>
  <c r="N47" i="2"/>
  <c r="N43" i="2"/>
  <c r="N40" i="2"/>
  <c r="N33" i="2"/>
  <c r="N31" i="2"/>
  <c r="N26" i="2"/>
  <c r="N21" i="2"/>
  <c r="N18" i="2"/>
  <c r="N16" i="2"/>
  <c r="N7" i="2"/>
  <c r="F47" i="2"/>
  <c r="O47" i="2" l="1"/>
  <c r="O40" i="2"/>
  <c r="O21" i="2"/>
  <c r="Q21" i="2"/>
  <c r="S18" i="2"/>
  <c r="T52" i="2"/>
  <c r="S47" i="2"/>
  <c r="S43" i="2"/>
  <c r="S40" i="2"/>
  <c r="S33" i="2"/>
  <c r="S26" i="2"/>
  <c r="S21" i="2"/>
  <c r="R52" i="2"/>
  <c r="S7" i="2"/>
  <c r="Q47" i="2"/>
  <c r="O43" i="2"/>
  <c r="Q43" i="2"/>
  <c r="Q40" i="2"/>
  <c r="O33" i="2"/>
  <c r="Q33" i="2"/>
  <c r="O26" i="2"/>
  <c r="Q26" i="2"/>
  <c r="P52" i="2"/>
  <c r="Q18" i="2"/>
  <c r="Q7" i="2"/>
  <c r="O7" i="2"/>
  <c r="M26" i="2"/>
  <c r="U47" i="2"/>
  <c r="M18" i="2"/>
  <c r="M47" i="2"/>
  <c r="M43" i="2"/>
  <c r="M40" i="2"/>
  <c r="M33" i="2"/>
  <c r="M21" i="2"/>
  <c r="N52" i="2"/>
  <c r="M7" i="2"/>
  <c r="U50" i="2"/>
  <c r="U31" i="2"/>
  <c r="U16" i="2"/>
  <c r="K51" i="2"/>
  <c r="K50" i="2" s="1"/>
  <c r="K49" i="2"/>
  <c r="K48" i="2"/>
  <c r="K45" i="2"/>
  <c r="K46" i="2"/>
  <c r="K44" i="2"/>
  <c r="K42" i="2"/>
  <c r="K41" i="2"/>
  <c r="K35" i="2"/>
  <c r="K36" i="2"/>
  <c r="K37" i="2"/>
  <c r="K38" i="2"/>
  <c r="K39" i="2"/>
  <c r="K34" i="2"/>
  <c r="K32" i="2"/>
  <c r="K31" i="2" s="1"/>
  <c r="K28" i="2"/>
  <c r="K29" i="2"/>
  <c r="K30" i="2"/>
  <c r="K27" i="2"/>
  <c r="K23" i="2"/>
  <c r="K24" i="2"/>
  <c r="K25" i="2"/>
  <c r="K22" i="2"/>
  <c r="K20" i="2"/>
  <c r="K19" i="2"/>
  <c r="K17" i="2"/>
  <c r="K16" i="2" s="1"/>
  <c r="K9" i="2"/>
  <c r="K10" i="2"/>
  <c r="K11" i="2"/>
  <c r="K12" i="2"/>
  <c r="K13" i="2"/>
  <c r="K14" i="2"/>
  <c r="K15" i="2"/>
  <c r="I51" i="2"/>
  <c r="I50" i="2" s="1"/>
  <c r="I49" i="2"/>
  <c r="I48" i="2"/>
  <c r="I45" i="2"/>
  <c r="I46" i="2"/>
  <c r="I44" i="2"/>
  <c r="I42" i="2"/>
  <c r="I41" i="2"/>
  <c r="I35" i="2"/>
  <c r="I36" i="2"/>
  <c r="I37" i="2"/>
  <c r="I38" i="2"/>
  <c r="I39" i="2"/>
  <c r="I34" i="2"/>
  <c r="I32" i="2"/>
  <c r="I31" i="2" s="1"/>
  <c r="I28" i="2"/>
  <c r="I29" i="2"/>
  <c r="I30" i="2"/>
  <c r="I27" i="2"/>
  <c r="I23" i="2"/>
  <c r="I24" i="2"/>
  <c r="I25" i="2"/>
  <c r="I22" i="2"/>
  <c r="I20" i="2"/>
  <c r="I19" i="2"/>
  <c r="I17" i="2"/>
  <c r="I16" i="2" s="1"/>
  <c r="I9" i="2"/>
  <c r="I10" i="2"/>
  <c r="I11" i="2"/>
  <c r="I12" i="2"/>
  <c r="I13" i="2"/>
  <c r="I14" i="2"/>
  <c r="I15" i="2"/>
  <c r="G51" i="2"/>
  <c r="G50" i="2" s="1"/>
  <c r="G49" i="2"/>
  <c r="G48" i="2"/>
  <c r="G45" i="2"/>
  <c r="G46" i="2"/>
  <c r="G44" i="2"/>
  <c r="G42" i="2"/>
  <c r="G41" i="2"/>
  <c r="G35" i="2"/>
  <c r="G36" i="2"/>
  <c r="G37" i="2"/>
  <c r="G38" i="2"/>
  <c r="G39" i="2"/>
  <c r="G34" i="2"/>
  <c r="G32" i="2"/>
  <c r="G31" i="2" s="1"/>
  <c r="G28" i="2"/>
  <c r="G29" i="2"/>
  <c r="G30" i="2"/>
  <c r="G27" i="2"/>
  <c r="G23" i="2"/>
  <c r="G24" i="2"/>
  <c r="G25" i="2"/>
  <c r="G22" i="2"/>
  <c r="G20" i="2"/>
  <c r="G19" i="2"/>
  <c r="G17" i="2"/>
  <c r="G9" i="2"/>
  <c r="G10" i="2"/>
  <c r="G11" i="2"/>
  <c r="G12" i="2"/>
  <c r="G13" i="2"/>
  <c r="G14" i="2"/>
  <c r="G15" i="2"/>
  <c r="E51" i="2"/>
  <c r="E49" i="2"/>
  <c r="E48" i="2"/>
  <c r="E45" i="2"/>
  <c r="E46" i="2"/>
  <c r="E44" i="2"/>
  <c r="E42" i="2"/>
  <c r="E41" i="2"/>
  <c r="E35" i="2"/>
  <c r="E36" i="2"/>
  <c r="E37" i="2"/>
  <c r="E38" i="2"/>
  <c r="E39" i="2"/>
  <c r="E34" i="2"/>
  <c r="E32" i="2"/>
  <c r="E28" i="2"/>
  <c r="E29" i="2"/>
  <c r="E30" i="2"/>
  <c r="E27" i="2"/>
  <c r="E23" i="2"/>
  <c r="E24" i="2"/>
  <c r="E25" i="2"/>
  <c r="E22" i="2"/>
  <c r="E20" i="2"/>
  <c r="E19" i="2"/>
  <c r="E14" i="2"/>
  <c r="W14" i="2" s="1"/>
  <c r="E10" i="2"/>
  <c r="E9" i="2"/>
  <c r="E11" i="2"/>
  <c r="E12" i="2"/>
  <c r="E13" i="2"/>
  <c r="E15" i="2"/>
  <c r="F31" i="2"/>
  <c r="H31" i="2"/>
  <c r="J31" i="2"/>
  <c r="L31" i="2"/>
  <c r="V31" i="2"/>
  <c r="D31" i="2"/>
  <c r="F33" i="2"/>
  <c r="H33" i="2"/>
  <c r="J33" i="2"/>
  <c r="L33" i="2"/>
  <c r="V33" i="2"/>
  <c r="F40" i="2"/>
  <c r="H40" i="2"/>
  <c r="J40" i="2"/>
  <c r="L40" i="2"/>
  <c r="V40" i="2"/>
  <c r="F43" i="2"/>
  <c r="H43" i="2"/>
  <c r="J43" i="2"/>
  <c r="L43" i="2"/>
  <c r="V43" i="2"/>
  <c r="H47" i="2"/>
  <c r="J47" i="2"/>
  <c r="L47" i="2"/>
  <c r="V47" i="2"/>
  <c r="D47" i="2"/>
  <c r="F50" i="2"/>
  <c r="H50" i="2"/>
  <c r="J50" i="2"/>
  <c r="L50" i="2"/>
  <c r="V50" i="2"/>
  <c r="X50" i="2"/>
  <c r="D50" i="2"/>
  <c r="D43" i="2"/>
  <c r="D40" i="2"/>
  <c r="D33" i="2"/>
  <c r="F26" i="2"/>
  <c r="H26" i="2"/>
  <c r="J26" i="2"/>
  <c r="L26" i="2"/>
  <c r="V26" i="2"/>
  <c r="D26" i="2"/>
  <c r="F21" i="2"/>
  <c r="H21" i="2"/>
  <c r="J21" i="2"/>
  <c r="L21" i="2"/>
  <c r="V21" i="2"/>
  <c r="D21" i="2"/>
  <c r="F18" i="2"/>
  <c r="H18" i="2"/>
  <c r="J18" i="2"/>
  <c r="L18" i="2"/>
  <c r="V18" i="2"/>
  <c r="D18" i="2"/>
  <c r="E16" i="2"/>
  <c r="F16" i="2"/>
  <c r="H16" i="2"/>
  <c r="J16" i="2"/>
  <c r="L16" i="2"/>
  <c r="V16" i="2"/>
  <c r="D16" i="2"/>
  <c r="F7" i="2"/>
  <c r="H7" i="2"/>
  <c r="J7" i="2"/>
  <c r="L7" i="2"/>
  <c r="V7" i="2"/>
  <c r="D7" i="2"/>
  <c r="W39" i="2" l="1"/>
  <c r="W9" i="2"/>
  <c r="W28" i="2"/>
  <c r="W45" i="2"/>
  <c r="W35" i="2"/>
  <c r="W13" i="2"/>
  <c r="W10" i="2"/>
  <c r="W22" i="2"/>
  <c r="W42" i="2"/>
  <c r="W11" i="2"/>
  <c r="W12" i="2"/>
  <c r="E50" i="2"/>
  <c r="W51" i="2"/>
  <c r="W50" i="2" s="1"/>
  <c r="W48" i="2"/>
  <c r="W49" i="2"/>
  <c r="W44" i="2"/>
  <c r="W46" i="2"/>
  <c r="W41" i="2"/>
  <c r="W40" i="2" s="1"/>
  <c r="E31" i="2"/>
  <c r="W32" i="2"/>
  <c r="W31" i="2" s="1"/>
  <c r="W38" i="2"/>
  <c r="W37" i="2"/>
  <c r="W34" i="2"/>
  <c r="W36" i="2"/>
  <c r="W30" i="2"/>
  <c r="W27" i="2"/>
  <c r="W29" i="2"/>
  <c r="W25" i="2"/>
  <c r="W24" i="2"/>
  <c r="W23" i="2"/>
  <c r="W20" i="2"/>
  <c r="W19" i="2"/>
  <c r="G16" i="2"/>
  <c r="W17" i="2"/>
  <c r="W16" i="2" s="1"/>
  <c r="W15" i="2"/>
  <c r="W7" i="2" s="1"/>
  <c r="U18" i="2"/>
  <c r="U7" i="2"/>
  <c r="S52" i="2"/>
  <c r="O52" i="2"/>
  <c r="Q52" i="2"/>
  <c r="I40" i="2"/>
  <c r="X11" i="2"/>
  <c r="E18" i="2"/>
  <c r="X24" i="2"/>
  <c r="M52" i="2"/>
  <c r="U21" i="2"/>
  <c r="K47" i="2"/>
  <c r="K18" i="2"/>
  <c r="I21" i="2"/>
  <c r="X49" i="2"/>
  <c r="X44" i="2"/>
  <c r="X37" i="2"/>
  <c r="X36" i="2"/>
  <c r="X34" i="2"/>
  <c r="X32" i="2"/>
  <c r="X31" i="2" s="1"/>
  <c r="X30" i="2"/>
  <c r="X29" i="2"/>
  <c r="X27" i="2"/>
  <c r="X25" i="2"/>
  <c r="X15" i="2"/>
  <c r="X10" i="2"/>
  <c r="X48" i="2"/>
  <c r="X46" i="2"/>
  <c r="X42" i="2"/>
  <c r="X39" i="2"/>
  <c r="X38" i="2"/>
  <c r="X35" i="2"/>
  <c r="X22" i="2"/>
  <c r="F52" i="2"/>
  <c r="X13" i="2"/>
  <c r="X12" i="2"/>
  <c r="X9" i="2"/>
  <c r="X45" i="2"/>
  <c r="X41" i="2"/>
  <c r="X28" i="2"/>
  <c r="X23" i="2"/>
  <c r="X14" i="2"/>
  <c r="D52" i="2"/>
  <c r="K43" i="2"/>
  <c r="I47" i="2"/>
  <c r="K21" i="2"/>
  <c r="K33" i="2"/>
  <c r="X20" i="2"/>
  <c r="E7" i="2"/>
  <c r="I26" i="2"/>
  <c r="U40" i="2"/>
  <c r="X8" i="2"/>
  <c r="X17" i="2"/>
  <c r="X16" i="2" s="1"/>
  <c r="G43" i="2"/>
  <c r="U33" i="2"/>
  <c r="X19" i="2"/>
  <c r="U43" i="2"/>
  <c r="U26" i="2"/>
  <c r="G26" i="2"/>
  <c r="K26" i="2"/>
  <c r="G7" i="2"/>
  <c r="I43" i="2"/>
  <c r="E33" i="2"/>
  <c r="G21" i="2"/>
  <c r="G40" i="2"/>
  <c r="K40" i="2"/>
  <c r="G33" i="2"/>
  <c r="I18" i="2"/>
  <c r="I33" i="2"/>
  <c r="V52" i="2"/>
  <c r="I7" i="2"/>
  <c r="K7" i="2"/>
  <c r="L52" i="2"/>
  <c r="J52" i="2"/>
  <c r="G47" i="2"/>
  <c r="G18" i="2"/>
  <c r="H52" i="2"/>
  <c r="E47" i="2"/>
  <c r="E43" i="2"/>
  <c r="E40" i="2"/>
  <c r="E26" i="2"/>
  <c r="E21" i="2"/>
  <c r="W18" i="2" l="1"/>
  <c r="W21" i="2"/>
  <c r="W43" i="2"/>
  <c r="W47" i="2"/>
  <c r="W52" i="2" s="1"/>
  <c r="W33" i="2"/>
  <c r="W26" i="2"/>
  <c r="X40" i="2"/>
  <c r="X33" i="2"/>
  <c r="X47" i="2"/>
  <c r="X21" i="2"/>
  <c r="X43" i="2"/>
  <c r="I52" i="2"/>
  <c r="X26" i="2"/>
  <c r="X7" i="2"/>
  <c r="X18" i="2"/>
  <c r="U52" i="2"/>
  <c r="G52" i="2"/>
  <c r="K52" i="2"/>
  <c r="E52" i="2"/>
  <c r="X52" i="2" l="1"/>
</calcChain>
</file>

<file path=xl/sharedStrings.xml><?xml version="1.0" encoding="utf-8"?>
<sst xmlns="http://schemas.openxmlformats.org/spreadsheetml/2006/main" count="93" uniqueCount="67">
  <si>
    <t>Наименование</t>
  </si>
  <si>
    <t>внесенные изменения</t>
  </si>
  <si>
    <t>Рз</t>
  </si>
  <si>
    <t>Пр</t>
  </si>
  <si>
    <t>-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</si>
  <si>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</si>
  <si>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</si>
  <si>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</si>
  <si>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</si>
  <si>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</si>
  <si>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</si>
  <si>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</si>
  <si>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</si>
  <si>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</si>
  <si>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</si>
  <si>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</si>
  <si>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</si>
  <si>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</si>
  <si>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</si>
  <si>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</si>
  <si>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</si>
  <si>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</si>
  <si>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</si>
  <si>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</si>
  <si>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</si>
  <si>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</si>
  <si>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</si>
  <si>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</si>
  <si>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</si>
  <si>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</si>
  <si>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</si>
  <si>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</si>
  <si>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</si>
  <si>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</si>
  <si>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</si>
  <si>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</si>
  <si>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</si>
  <si>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</si>
  <si>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</si>
  <si>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</si>
  <si>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</si>
  <si>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</si>
  <si>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</si>
  <si>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</si>
  <si>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</si>
  <si>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</si>
  <si>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</si>
  <si>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</si>
  <si>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</si>
  <si>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r>
      <rPr>
        <b/>
        <sz val="11"/>
        <color theme="1"/>
        <rFont val="Times New Roman"/>
        <family val="1"/>
        <charset val="204"/>
      </rPr>
      <t>Справочно:</t>
    </r>
    <r>
      <rPr>
        <sz val="11"/>
        <color theme="1"/>
        <rFont val="Times New Roman"/>
        <family val="1"/>
        <charset val="204"/>
      </rPr>
      <t xml:space="preserve">
Сумма внесенных изменений в течение 2022 года</t>
    </r>
  </si>
  <si>
    <t>тыс. рублей</t>
  </si>
  <si>
    <t>утвержденные значения</t>
  </si>
  <si>
    <t>Другие вопросы в области национальной безопасности и правоохранительной деятельности</t>
  </si>
  <si>
    <t>Сведения о внесенных изменениях в бюджет  Благодарненского городского округа Ставропольского края по разделам (Рз) и подразделам (ПР) классификации расходов бюджетов за 2022 год</t>
  </si>
  <si>
    <t>Решение Совета депутатов Благодарненского городского округа Ставоропльского края "О внесении изменений в решение Совета депутатов Благодарненского городского округа Ставоропльского края  "О бюджете Благодарненского городского округа Ставропольского края на 2022 год и плановый период 2023 и 2024 годов"</t>
  </si>
  <si>
    <r>
      <t xml:space="preserve">Решение Совета депутатов Благодарненского городского округа Ставоропльского края от 14.12.21 г. 
№ 464 "О бюджете Благодарненского городского округа  Ставропольского края на 2022 год и плановый период 2023 и 2024 годов" </t>
    </r>
    <r>
      <rPr>
        <b/>
        <sz val="11"/>
        <color theme="1"/>
        <rFont val="Times New Roman"/>
        <family val="1"/>
        <charset val="204"/>
      </rPr>
      <t>(первоначальная редакция)</t>
    </r>
  </si>
  <si>
    <r>
      <t xml:space="preserve">от 22.02.2022 г. </t>
    </r>
    <r>
      <rPr>
        <i/>
        <sz val="11"/>
        <rFont val="Times New Roman"/>
        <family val="1"/>
        <charset val="204"/>
      </rPr>
      <t xml:space="preserve">№ </t>
    </r>
    <r>
      <rPr>
        <sz val="11"/>
        <rFont val="Times New Roman"/>
        <family val="1"/>
        <charset val="204"/>
      </rPr>
      <t>486</t>
    </r>
  </si>
  <si>
    <t>Другие вопросы в области физической культуры и спорта</t>
  </si>
  <si>
    <t>от 15.03.2022 г. № 487</t>
  </si>
  <si>
    <t>от 19.04.2022 г. № 494</t>
  </si>
  <si>
    <t>от 07.06.2022 г. № 506</t>
  </si>
  <si>
    <t>от 30.06.2022 г. № 521</t>
  </si>
  <si>
    <t>от 30.06.2022 г. № 537</t>
  </si>
  <si>
    <t>от 14.10.2022 г. № 09</t>
  </si>
  <si>
    <t>от 10.11.2022 г. № 12</t>
  </si>
  <si>
    <t>от 21.12.2022 г.№ 28</t>
  </si>
  <si>
    <r>
      <t xml:space="preserve">Решение Совета депутатов Благодарненского городского округа Ставоропльского края от 14.12.21 г. 
№ 464 "О бюджете Благодарненского городского округа  Ставропольского края на 2022 год и плановый период 2023 и 2024 годов"
</t>
    </r>
    <r>
      <rPr>
        <b/>
        <sz val="11"/>
        <color theme="1"/>
        <rFont val="Times New Roman"/>
        <family val="1"/>
        <charset val="204"/>
      </rPr>
      <t>(с учетом внесенных изменений)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</si>
</sst>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;[Red]\-00;&quot;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3" fillId="0" borderId="0" xfId="1" applyFont="1"/>
    <xf numFmtId="164" fontId="3" fillId="0" borderId="1" xfId="1" applyNumberFormat="1" applyFont="1" applyBorder="1" applyAlignment="1" applyProtection="1">
      <alignment horizontal="center" vertical="top"/>
      <protection hidden="1"/>
    </xf>
    <xf numFmtId="164" fontId="7" fillId="2" borderId="1" xfId="1" applyNumberFormat="1" applyFont="1" applyFill="1" applyBorder="1" applyAlignment="1" applyProtection="1">
      <alignment horizontal="center" vertical="top"/>
      <protection hidden="1"/>
    </xf>
    <xf numFmtId="49" fontId="7" fillId="2" borderId="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0" xfId="1" applyFont="1"/>
    <xf numFmtId="49" fontId="3" fillId="0" borderId="1" xfId="1" applyNumberFormat="1" applyFont="1" applyBorder="1" applyAlignment="1" applyProtection="1">
      <alignment horizontal="justify" vertical="top" wrapText="1"/>
      <protection hidden="1"/>
    </xf>
    <xf numFmtId="0" fontId="3" fillId="0" borderId="0" xfId="1" applyFont="1" applyAlignment="1">
      <alignment horizontal="center"/>
    </xf>
    <xf numFmtId="4" fontId="6" fillId="2" borderId="1" xfId="1" applyNumberFormat="1" applyFont="1" applyFill="1" applyBorder="1" applyAlignment="1" applyProtection="1">
      <alignment horizontal="right" vertical="center"/>
      <protection hidden="1"/>
    </xf>
    <xf numFmtId="4" fontId="8" fillId="0" borderId="1" xfId="1" applyNumberFormat="1" applyFont="1" applyBorder="1" applyAlignment="1" applyProtection="1">
      <alignment horizontal="right" vertical="center" wrapText="1"/>
      <protection hidden="1"/>
    </xf>
    <xf numFmtId="4" fontId="8" fillId="0" borderId="1" xfId="1" applyNumberFormat="1" applyFont="1" applyBorder="1" applyAlignment="1" applyProtection="1">
      <alignment horizontal="right" vertical="center"/>
      <protection hidden="1"/>
    </xf>
    <xf numFmtId="0" fontId="6" fillId="0" borderId="0" xfId="1" applyFont="1"/>
    <xf numFmtId="0" fontId="6" fillId="3" borderId="1" xfId="1" applyFont="1" applyFill="1" applyBorder="1"/>
    <xf numFmtId="0" fontId="6" fillId="3" borderId="1" xfId="1" applyFont="1" applyFill="1" applyBorder="1" applyAlignment="1" applyProtection="1">
      <alignment vertical="top"/>
      <protection hidden="1"/>
    </xf>
    <xf numFmtId="4" fontId="6" fillId="3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0" xfId="1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_tmp" xfId="1" xr:uid="{00000000-0005-0000-0000-000002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tabSelected="1" zoomScale="80" zoomScaleNormal="80" zoomScaleSheetLayoutView="10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Q11" sqref="Q11"/>
    </sheetView>
  </sheetViews>
  <sheetFormatPr defaultColWidth="9.140625" defaultRowHeight="15" x14ac:dyDescent="0.25"/>
  <cols>
    <col min="1" max="1" width="5.42578125" style="1" customWidth="1"/>
    <col min="2" max="2" width="5.140625" style="1" customWidth="1"/>
    <col min="3" max="3" width="47.5703125" style="1" customWidth="1"/>
    <col min="4" max="4" width="35" style="11" customWidth="1"/>
    <col min="5" max="5" width="15.140625" style="11" customWidth="1"/>
    <col min="6" max="6" width="17.28515625" style="11" customWidth="1"/>
    <col min="7" max="7" width="15.140625" style="11" customWidth="1"/>
    <col min="8" max="8" width="17.5703125" style="11" customWidth="1"/>
    <col min="9" max="9" width="13.42578125" style="11" customWidth="1"/>
    <col min="10" max="10" width="16.85546875" style="11" customWidth="1"/>
    <col min="11" max="11" width="14.5703125" style="11" customWidth="1"/>
    <col min="12" max="20" width="16.28515625" style="11" customWidth="1"/>
    <col min="21" max="21" width="15.42578125" style="11" customWidth="1"/>
    <col min="22" max="22" width="16.28515625" style="11" customWidth="1"/>
    <col min="23" max="23" width="27.5703125" style="1" customWidth="1"/>
    <col min="24" max="24" width="18.5703125" style="1" customWidth="1"/>
    <col min="25" max="16384" width="9.140625" style="1"/>
  </cols>
  <sheetData>
    <row r="1" spans="1:24" x14ac:dyDescent="0.25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18.75" x14ac:dyDescent="0.3">
      <c r="C2" s="26" t="s">
        <v>53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4" x14ac:dyDescent="0.2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X3" s="7" t="s">
        <v>50</v>
      </c>
    </row>
    <row r="4" spans="1:24" ht="53.25" customHeight="1" x14ac:dyDescent="0.25">
      <c r="A4" s="21" t="s">
        <v>2</v>
      </c>
      <c r="B4" s="21" t="s">
        <v>3</v>
      </c>
      <c r="C4" s="22" t="s">
        <v>0</v>
      </c>
      <c r="D4" s="20" t="s">
        <v>55</v>
      </c>
      <c r="E4" s="24" t="s">
        <v>54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0" t="s">
        <v>66</v>
      </c>
      <c r="X4" s="20" t="s">
        <v>49</v>
      </c>
    </row>
    <row r="5" spans="1:24" ht="31.5" customHeight="1" x14ac:dyDescent="0.25">
      <c r="A5" s="21"/>
      <c r="B5" s="21"/>
      <c r="C5" s="22"/>
      <c r="D5" s="20"/>
      <c r="E5" s="23" t="s">
        <v>56</v>
      </c>
      <c r="F5" s="23"/>
      <c r="G5" s="23" t="s">
        <v>58</v>
      </c>
      <c r="H5" s="23"/>
      <c r="I5" s="23" t="s">
        <v>59</v>
      </c>
      <c r="J5" s="23"/>
      <c r="K5" s="23" t="s">
        <v>60</v>
      </c>
      <c r="L5" s="23"/>
      <c r="M5" s="23" t="s">
        <v>61</v>
      </c>
      <c r="N5" s="23"/>
      <c r="O5" s="23" t="s">
        <v>62</v>
      </c>
      <c r="P5" s="23"/>
      <c r="Q5" s="23" t="s">
        <v>63</v>
      </c>
      <c r="R5" s="23"/>
      <c r="S5" s="23" t="s">
        <v>64</v>
      </c>
      <c r="T5" s="23"/>
      <c r="U5" s="23" t="s">
        <v>65</v>
      </c>
      <c r="V5" s="23"/>
      <c r="W5" s="20"/>
      <c r="X5" s="20"/>
    </row>
    <row r="6" spans="1:24" ht="135.75" customHeight="1" x14ac:dyDescent="0.25">
      <c r="A6" s="21"/>
      <c r="B6" s="21"/>
      <c r="C6" s="22"/>
      <c r="D6" s="20"/>
      <c r="E6" s="8" t="s">
        <v>1</v>
      </c>
      <c r="F6" s="8" t="s">
        <v>51</v>
      </c>
      <c r="G6" s="8" t="s">
        <v>1</v>
      </c>
      <c r="H6" s="8" t="s">
        <v>51</v>
      </c>
      <c r="I6" s="8" t="s">
        <v>1</v>
      </c>
      <c r="J6" s="8" t="s">
        <v>51</v>
      </c>
      <c r="K6" s="8" t="s">
        <v>1</v>
      </c>
      <c r="L6" s="8" t="s">
        <v>51</v>
      </c>
      <c r="M6" s="8" t="s">
        <v>1</v>
      </c>
      <c r="N6" s="8" t="s">
        <v>51</v>
      </c>
      <c r="O6" s="8" t="s">
        <v>1</v>
      </c>
      <c r="P6" s="8" t="s">
        <v>51</v>
      </c>
      <c r="Q6" s="8" t="s">
        <v>1</v>
      </c>
      <c r="R6" s="8" t="s">
        <v>51</v>
      </c>
      <c r="S6" s="8" t="s">
        <v>1</v>
      </c>
      <c r="T6" s="8" t="s">
        <v>51</v>
      </c>
      <c r="U6" s="8" t="s">
        <v>1</v>
      </c>
      <c r="V6" s="8" t="s">
        <v>51</v>
      </c>
      <c r="W6" s="20"/>
      <c r="X6" s="20"/>
    </row>
    <row r="7" spans="1:24" s="9" customFormat="1" ht="24" customHeight="1" x14ac:dyDescent="0.2">
      <c r="A7" s="3">
        <v>1</v>
      </c>
      <c r="B7" s="3" t="s">
        <v>4</v>
      </c>
      <c r="C7" s="4" t="s">
        <v>5</v>
      </c>
      <c r="D7" s="12">
        <f>SUM(D8:D15)</f>
        <v>207638.62</v>
      </c>
      <c r="E7" s="12">
        <f t="shared" ref="E7:X7" si="0">SUM(E8:E15)</f>
        <v>1134.9400000000023</v>
      </c>
      <c r="F7" s="12">
        <f t="shared" si="0"/>
        <v>208773.56</v>
      </c>
      <c r="G7" s="12">
        <f t="shared" si="0"/>
        <v>2243.0099999999948</v>
      </c>
      <c r="H7" s="12">
        <f t="shared" si="0"/>
        <v>211016.57</v>
      </c>
      <c r="I7" s="12">
        <f t="shared" si="0"/>
        <v>0</v>
      </c>
      <c r="J7" s="12">
        <f t="shared" si="0"/>
        <v>211016.57</v>
      </c>
      <c r="K7" s="12">
        <f t="shared" si="0"/>
        <v>4.1300000000046566</v>
      </c>
      <c r="L7" s="12">
        <f t="shared" si="0"/>
        <v>211020.7</v>
      </c>
      <c r="M7" s="12">
        <f t="shared" si="0"/>
        <v>2159.3599999999974</v>
      </c>
      <c r="N7" s="12">
        <f t="shared" si="0"/>
        <v>213180.06</v>
      </c>
      <c r="O7" s="12">
        <f t="shared" ref="O7:T7" si="1">SUM(O8:O15)</f>
        <v>10267.949999999999</v>
      </c>
      <c r="P7" s="12">
        <f t="shared" si="1"/>
        <v>223448.01</v>
      </c>
      <c r="Q7" s="12">
        <f t="shared" si="1"/>
        <v>1052.0400000000036</v>
      </c>
      <c r="R7" s="12">
        <f t="shared" si="1"/>
        <v>224500.05000000002</v>
      </c>
      <c r="S7" s="12">
        <f t="shared" si="1"/>
        <v>-1092.3000000000029</v>
      </c>
      <c r="T7" s="12">
        <f t="shared" si="1"/>
        <v>223407.75</v>
      </c>
      <c r="U7" s="12">
        <f t="shared" si="0"/>
        <v>-1317.9000000000015</v>
      </c>
      <c r="V7" s="12">
        <f t="shared" si="0"/>
        <v>222089.84999999998</v>
      </c>
      <c r="W7" s="12">
        <f>SUM(W8:W15)</f>
        <v>222089.84999999998</v>
      </c>
      <c r="X7" s="12">
        <f t="shared" si="0"/>
        <v>2064.1800000000003</v>
      </c>
    </row>
    <row r="8" spans="1:24" ht="45" x14ac:dyDescent="0.25">
      <c r="A8" s="2">
        <v>1</v>
      </c>
      <c r="B8" s="2">
        <v>2</v>
      </c>
      <c r="C8" s="10" t="s">
        <v>6</v>
      </c>
      <c r="D8" s="13">
        <v>1839.98</v>
      </c>
      <c r="E8" s="14">
        <f>F8-D8</f>
        <v>0</v>
      </c>
      <c r="F8" s="13">
        <v>1839.98</v>
      </c>
      <c r="G8" s="14">
        <f>H8-F8</f>
        <v>0</v>
      </c>
      <c r="H8" s="13">
        <v>1839.98</v>
      </c>
      <c r="I8" s="14">
        <f>J8-H8</f>
        <v>0</v>
      </c>
      <c r="J8" s="13">
        <v>1839.98</v>
      </c>
      <c r="K8" s="14">
        <f>L8-J8</f>
        <v>0</v>
      </c>
      <c r="L8" s="13">
        <v>1839.98</v>
      </c>
      <c r="M8" s="14">
        <f>N8-L8</f>
        <v>0</v>
      </c>
      <c r="N8" s="13">
        <v>1839.98</v>
      </c>
      <c r="O8" s="14">
        <f>P8-N8</f>
        <v>675.82000000000016</v>
      </c>
      <c r="P8" s="13">
        <v>2515.8000000000002</v>
      </c>
      <c r="Q8" s="14">
        <f>R8-P8</f>
        <v>0</v>
      </c>
      <c r="R8" s="13">
        <v>2515.8000000000002</v>
      </c>
      <c r="S8" s="14">
        <f>T8-R8</f>
        <v>0</v>
      </c>
      <c r="T8" s="13">
        <v>2515.8000000000002</v>
      </c>
      <c r="U8" s="13">
        <f>V8-T8</f>
        <v>231.77999999999975</v>
      </c>
      <c r="V8" s="13">
        <v>2747.58</v>
      </c>
      <c r="W8" s="13">
        <f>D8+E8+G8+I8+K8+M8+O8+Q8+S8+U8</f>
        <v>2747.58</v>
      </c>
      <c r="X8" s="14">
        <f>E8+G8+I8+K8+U8</f>
        <v>231.77999999999975</v>
      </c>
    </row>
    <row r="9" spans="1:24" ht="60" x14ac:dyDescent="0.25">
      <c r="A9" s="2">
        <v>1</v>
      </c>
      <c r="B9" s="2">
        <v>3</v>
      </c>
      <c r="C9" s="10" t="s">
        <v>7</v>
      </c>
      <c r="D9" s="13">
        <v>5090.9799999999996</v>
      </c>
      <c r="E9" s="14">
        <f t="shared" ref="E9:E15" si="2">F9-D9</f>
        <v>0</v>
      </c>
      <c r="F9" s="13">
        <v>5090.9799999999996</v>
      </c>
      <c r="G9" s="14">
        <f t="shared" ref="G9:G15" si="3">H9-F9</f>
        <v>0</v>
      </c>
      <c r="H9" s="13">
        <v>5090.9799999999996</v>
      </c>
      <c r="I9" s="14">
        <f t="shared" ref="I9:I15" si="4">J9-H9</f>
        <v>0</v>
      </c>
      <c r="J9" s="13">
        <v>5090.9799999999996</v>
      </c>
      <c r="K9" s="14">
        <f t="shared" ref="K9:M15" si="5">L9-J9</f>
        <v>0</v>
      </c>
      <c r="L9" s="13">
        <v>5090.9799999999996</v>
      </c>
      <c r="M9" s="14">
        <f t="shared" si="5"/>
        <v>0</v>
      </c>
      <c r="N9" s="13">
        <v>5090.9799999999996</v>
      </c>
      <c r="O9" s="14">
        <f t="shared" ref="O9:O15" si="6">P9-N9</f>
        <v>231.67000000000007</v>
      </c>
      <c r="P9" s="13">
        <v>5322.65</v>
      </c>
      <c r="Q9" s="14">
        <f t="shared" ref="Q9:Q15" si="7">R9-P9</f>
        <v>-484.25999999999931</v>
      </c>
      <c r="R9" s="13">
        <v>4838.3900000000003</v>
      </c>
      <c r="S9" s="14">
        <f t="shared" ref="S9:S15" si="8">T9-R9</f>
        <v>0</v>
      </c>
      <c r="T9" s="13">
        <v>4838.3900000000003</v>
      </c>
      <c r="U9" s="13">
        <f t="shared" ref="U9:U51" si="9">V9-T9</f>
        <v>43.429999999999382</v>
      </c>
      <c r="V9" s="13">
        <v>4881.82</v>
      </c>
      <c r="W9" s="13">
        <f t="shared" ref="W9:W51" si="10">D9+E9+G9+I9+K9+M9+O9+Q9+S9+U9</f>
        <v>4881.82</v>
      </c>
      <c r="X9" s="14">
        <f t="shared" ref="X9:X15" si="11">E9+G9+I9+K9+U9</f>
        <v>43.429999999999382</v>
      </c>
    </row>
    <row r="10" spans="1:24" ht="60" x14ac:dyDescent="0.25">
      <c r="A10" s="2">
        <v>1</v>
      </c>
      <c r="B10" s="2">
        <v>4</v>
      </c>
      <c r="C10" s="10" t="s">
        <v>8</v>
      </c>
      <c r="D10" s="13">
        <v>87000.91</v>
      </c>
      <c r="E10" s="14">
        <f>F10-D10</f>
        <v>0</v>
      </c>
      <c r="F10" s="13">
        <v>87000.91</v>
      </c>
      <c r="G10" s="14">
        <f t="shared" si="3"/>
        <v>0</v>
      </c>
      <c r="H10" s="13">
        <v>87000.91</v>
      </c>
      <c r="I10" s="14">
        <f t="shared" si="4"/>
        <v>0</v>
      </c>
      <c r="J10" s="13">
        <v>87000.91</v>
      </c>
      <c r="K10" s="14">
        <f t="shared" si="5"/>
        <v>0</v>
      </c>
      <c r="L10" s="13">
        <v>87000.91</v>
      </c>
      <c r="M10" s="14">
        <f t="shared" si="5"/>
        <v>0</v>
      </c>
      <c r="N10" s="13">
        <v>87000.91</v>
      </c>
      <c r="O10" s="14">
        <f t="shared" si="6"/>
        <v>3424.929999999993</v>
      </c>
      <c r="P10" s="13">
        <v>90425.84</v>
      </c>
      <c r="Q10" s="14">
        <f t="shared" si="7"/>
        <v>-87.729999999995925</v>
      </c>
      <c r="R10" s="13">
        <v>90338.11</v>
      </c>
      <c r="S10" s="14">
        <f t="shared" si="8"/>
        <v>-103.44000000000233</v>
      </c>
      <c r="T10" s="13">
        <v>90234.67</v>
      </c>
      <c r="U10" s="13">
        <f t="shared" si="9"/>
        <v>-684.72999999999593</v>
      </c>
      <c r="V10" s="13">
        <v>89549.94</v>
      </c>
      <c r="W10" s="13">
        <f t="shared" si="10"/>
        <v>89549.94</v>
      </c>
      <c r="X10" s="14">
        <f t="shared" si="11"/>
        <v>-684.72999999999593</v>
      </c>
    </row>
    <row r="11" spans="1:24" ht="18.75" x14ac:dyDescent="0.25">
      <c r="A11" s="2">
        <v>1</v>
      </c>
      <c r="B11" s="2">
        <v>5</v>
      </c>
      <c r="C11" s="10" t="s">
        <v>9</v>
      </c>
      <c r="D11" s="13">
        <v>148.82</v>
      </c>
      <c r="E11" s="14">
        <f t="shared" si="2"/>
        <v>0</v>
      </c>
      <c r="F11" s="13">
        <v>148.82</v>
      </c>
      <c r="G11" s="14">
        <f t="shared" si="3"/>
        <v>0</v>
      </c>
      <c r="H11" s="13">
        <v>148.82</v>
      </c>
      <c r="I11" s="14">
        <f t="shared" si="4"/>
        <v>0</v>
      </c>
      <c r="J11" s="13">
        <v>148.82</v>
      </c>
      <c r="K11" s="14">
        <f t="shared" si="5"/>
        <v>0</v>
      </c>
      <c r="L11" s="13">
        <v>148.82</v>
      </c>
      <c r="M11" s="14">
        <f t="shared" si="5"/>
        <v>0</v>
      </c>
      <c r="N11" s="13">
        <v>148.82</v>
      </c>
      <c r="O11" s="14">
        <f t="shared" si="6"/>
        <v>0</v>
      </c>
      <c r="P11" s="13">
        <v>148.82</v>
      </c>
      <c r="Q11" s="14">
        <f t="shared" si="7"/>
        <v>0</v>
      </c>
      <c r="R11" s="13">
        <v>148.82</v>
      </c>
      <c r="S11" s="14">
        <f t="shared" si="8"/>
        <v>0</v>
      </c>
      <c r="T11" s="13">
        <v>148.82</v>
      </c>
      <c r="U11" s="13">
        <f t="shared" si="9"/>
        <v>0</v>
      </c>
      <c r="V11" s="13">
        <v>148.82</v>
      </c>
      <c r="W11" s="13">
        <f t="shared" si="10"/>
        <v>148.82</v>
      </c>
      <c r="X11" s="14">
        <f t="shared" si="11"/>
        <v>0</v>
      </c>
    </row>
    <row r="12" spans="1:24" ht="45" x14ac:dyDescent="0.25">
      <c r="A12" s="2">
        <v>1</v>
      </c>
      <c r="B12" s="2">
        <v>6</v>
      </c>
      <c r="C12" s="10" t="s">
        <v>10</v>
      </c>
      <c r="D12" s="13">
        <v>18006.22</v>
      </c>
      <c r="E12" s="14">
        <f t="shared" si="2"/>
        <v>0</v>
      </c>
      <c r="F12" s="13">
        <v>18006.22</v>
      </c>
      <c r="G12" s="14">
        <f t="shared" si="3"/>
        <v>0</v>
      </c>
      <c r="H12" s="13">
        <v>18006.22</v>
      </c>
      <c r="I12" s="14">
        <f t="shared" si="4"/>
        <v>0</v>
      </c>
      <c r="J12" s="13">
        <v>18006.22</v>
      </c>
      <c r="K12" s="14">
        <f t="shared" si="5"/>
        <v>0</v>
      </c>
      <c r="L12" s="13">
        <v>18006.22</v>
      </c>
      <c r="M12" s="14">
        <f t="shared" si="5"/>
        <v>0</v>
      </c>
      <c r="N12" s="13">
        <v>18006.22</v>
      </c>
      <c r="O12" s="14">
        <f t="shared" si="6"/>
        <v>804.70999999999913</v>
      </c>
      <c r="P12" s="13">
        <v>18810.93</v>
      </c>
      <c r="Q12" s="14">
        <f t="shared" si="7"/>
        <v>0</v>
      </c>
      <c r="R12" s="13">
        <v>18810.93</v>
      </c>
      <c r="S12" s="14">
        <f t="shared" si="8"/>
        <v>0</v>
      </c>
      <c r="T12" s="13">
        <v>18810.93</v>
      </c>
      <c r="U12" s="13">
        <f t="shared" si="9"/>
        <v>0</v>
      </c>
      <c r="V12" s="13">
        <v>18810.93</v>
      </c>
      <c r="W12" s="13">
        <f t="shared" si="10"/>
        <v>18810.93</v>
      </c>
      <c r="X12" s="14">
        <f t="shared" si="11"/>
        <v>0</v>
      </c>
    </row>
    <row r="13" spans="1:24" ht="30" x14ac:dyDescent="0.25">
      <c r="A13" s="2">
        <v>1</v>
      </c>
      <c r="B13" s="2">
        <v>7</v>
      </c>
      <c r="C13" s="10" t="s">
        <v>11</v>
      </c>
      <c r="D13" s="13">
        <v>3184.18</v>
      </c>
      <c r="E13" s="14">
        <f t="shared" si="2"/>
        <v>0</v>
      </c>
      <c r="F13" s="13">
        <v>3184.18</v>
      </c>
      <c r="G13" s="14">
        <f t="shared" si="3"/>
        <v>0</v>
      </c>
      <c r="H13" s="13">
        <v>3184.18</v>
      </c>
      <c r="I13" s="14">
        <f t="shared" si="4"/>
        <v>0</v>
      </c>
      <c r="J13" s="13">
        <v>3184.18</v>
      </c>
      <c r="K13" s="14">
        <f t="shared" si="5"/>
        <v>0</v>
      </c>
      <c r="L13" s="13">
        <v>3184.18</v>
      </c>
      <c r="M13" s="14">
        <f t="shared" si="5"/>
        <v>2057.7999999999997</v>
      </c>
      <c r="N13" s="13">
        <v>5241.9799999999996</v>
      </c>
      <c r="O13" s="14">
        <f t="shared" si="6"/>
        <v>0</v>
      </c>
      <c r="P13" s="13">
        <v>5241.9799999999996</v>
      </c>
      <c r="Q13" s="14">
        <f t="shared" si="7"/>
        <v>0</v>
      </c>
      <c r="R13" s="13">
        <v>5241.9799999999996</v>
      </c>
      <c r="S13" s="14">
        <f t="shared" si="8"/>
        <v>0</v>
      </c>
      <c r="T13" s="13">
        <v>5241.9799999999996</v>
      </c>
      <c r="U13" s="13">
        <f t="shared" si="9"/>
        <v>0</v>
      </c>
      <c r="V13" s="13">
        <v>5241.9799999999996</v>
      </c>
      <c r="W13" s="13">
        <f>D13+E13+G13+I13+K13+M13+O13+Q13+S13+U13</f>
        <v>5241.9799999999996</v>
      </c>
      <c r="X13" s="14">
        <f t="shared" si="11"/>
        <v>0</v>
      </c>
    </row>
    <row r="14" spans="1:24" ht="18.75" x14ac:dyDescent="0.25">
      <c r="A14" s="2">
        <v>1</v>
      </c>
      <c r="B14" s="2">
        <v>11</v>
      </c>
      <c r="C14" s="10" t="s">
        <v>12</v>
      </c>
      <c r="D14" s="13">
        <v>510</v>
      </c>
      <c r="E14" s="14">
        <f>F14-D14</f>
        <v>0</v>
      </c>
      <c r="F14" s="13">
        <v>510</v>
      </c>
      <c r="G14" s="14">
        <f t="shared" si="3"/>
        <v>0</v>
      </c>
      <c r="H14" s="13">
        <v>510</v>
      </c>
      <c r="I14" s="14">
        <f t="shared" si="4"/>
        <v>0</v>
      </c>
      <c r="J14" s="13">
        <v>510</v>
      </c>
      <c r="K14" s="14">
        <f t="shared" si="5"/>
        <v>0</v>
      </c>
      <c r="L14" s="13">
        <v>510</v>
      </c>
      <c r="M14" s="14">
        <f t="shared" si="5"/>
        <v>0</v>
      </c>
      <c r="N14" s="13">
        <v>510</v>
      </c>
      <c r="O14" s="14">
        <f t="shared" si="6"/>
        <v>0</v>
      </c>
      <c r="P14" s="13">
        <v>510</v>
      </c>
      <c r="Q14" s="14">
        <f t="shared" si="7"/>
        <v>0</v>
      </c>
      <c r="R14" s="13">
        <v>510</v>
      </c>
      <c r="S14" s="14">
        <f t="shared" si="8"/>
        <v>0</v>
      </c>
      <c r="T14" s="13">
        <v>510</v>
      </c>
      <c r="U14" s="13">
        <f t="shared" si="9"/>
        <v>-510</v>
      </c>
      <c r="V14" s="13">
        <v>0</v>
      </c>
      <c r="W14" s="13">
        <f t="shared" si="10"/>
        <v>0</v>
      </c>
      <c r="X14" s="14">
        <f t="shared" si="11"/>
        <v>-510</v>
      </c>
    </row>
    <row r="15" spans="1:24" ht="18.75" x14ac:dyDescent="0.25">
      <c r="A15" s="2">
        <v>1</v>
      </c>
      <c r="B15" s="2">
        <v>13</v>
      </c>
      <c r="C15" s="10" t="s">
        <v>13</v>
      </c>
      <c r="D15" s="13">
        <v>91857.53</v>
      </c>
      <c r="E15" s="14">
        <f t="shared" si="2"/>
        <v>1134.9400000000023</v>
      </c>
      <c r="F15" s="13">
        <v>92992.47</v>
      </c>
      <c r="G15" s="14">
        <f t="shared" si="3"/>
        <v>2243.0099999999948</v>
      </c>
      <c r="H15" s="13">
        <v>95235.48</v>
      </c>
      <c r="I15" s="14">
        <f t="shared" si="4"/>
        <v>0</v>
      </c>
      <c r="J15" s="13">
        <v>95235.48</v>
      </c>
      <c r="K15" s="14">
        <f t="shared" si="5"/>
        <v>4.1300000000046566</v>
      </c>
      <c r="L15" s="13">
        <v>95239.61</v>
      </c>
      <c r="M15" s="14">
        <f t="shared" si="5"/>
        <v>101.55999999999767</v>
      </c>
      <c r="N15" s="13">
        <v>95341.17</v>
      </c>
      <c r="O15" s="14">
        <f t="shared" si="6"/>
        <v>5130.820000000007</v>
      </c>
      <c r="P15" s="13">
        <v>100471.99</v>
      </c>
      <c r="Q15" s="14">
        <f t="shared" si="7"/>
        <v>1624.0299999999988</v>
      </c>
      <c r="R15" s="13">
        <v>102096.02</v>
      </c>
      <c r="S15" s="14">
        <f t="shared" si="8"/>
        <v>-988.86000000000058</v>
      </c>
      <c r="T15" s="13">
        <v>101107.16</v>
      </c>
      <c r="U15" s="13">
        <f t="shared" si="9"/>
        <v>-398.38000000000466</v>
      </c>
      <c r="V15" s="13">
        <v>100708.78</v>
      </c>
      <c r="W15" s="13">
        <f t="shared" si="10"/>
        <v>100708.78</v>
      </c>
      <c r="X15" s="14">
        <f t="shared" si="11"/>
        <v>2983.6999999999971</v>
      </c>
    </row>
    <row r="16" spans="1:24" s="9" customFormat="1" ht="18.75" x14ac:dyDescent="0.2">
      <c r="A16" s="3">
        <v>2</v>
      </c>
      <c r="B16" s="3" t="s">
        <v>4</v>
      </c>
      <c r="C16" s="4" t="s">
        <v>14</v>
      </c>
      <c r="D16" s="12">
        <f>SUM(D17)</f>
        <v>0</v>
      </c>
      <c r="E16" s="12">
        <f t="shared" ref="E16:X16" si="12">SUM(E17)</f>
        <v>0</v>
      </c>
      <c r="F16" s="12">
        <f t="shared" si="12"/>
        <v>0</v>
      </c>
      <c r="G16" s="12">
        <f t="shared" si="12"/>
        <v>0</v>
      </c>
      <c r="H16" s="12">
        <f t="shared" si="12"/>
        <v>0</v>
      </c>
      <c r="I16" s="12">
        <f t="shared" si="12"/>
        <v>0</v>
      </c>
      <c r="J16" s="12">
        <f t="shared" si="12"/>
        <v>0</v>
      </c>
      <c r="K16" s="12">
        <f t="shared" si="12"/>
        <v>0</v>
      </c>
      <c r="L16" s="12">
        <f t="shared" si="12"/>
        <v>0</v>
      </c>
      <c r="M16" s="12">
        <f t="shared" si="12"/>
        <v>0</v>
      </c>
      <c r="N16" s="12">
        <f t="shared" si="12"/>
        <v>0</v>
      </c>
      <c r="O16" s="12">
        <f t="shared" si="12"/>
        <v>0</v>
      </c>
      <c r="P16" s="12">
        <f t="shared" si="12"/>
        <v>0</v>
      </c>
      <c r="Q16" s="12">
        <f t="shared" si="12"/>
        <v>1000</v>
      </c>
      <c r="R16" s="12">
        <f t="shared" si="12"/>
        <v>1000</v>
      </c>
      <c r="S16" s="12">
        <f t="shared" si="12"/>
        <v>1092.29</v>
      </c>
      <c r="T16" s="12">
        <f t="shared" si="12"/>
        <v>2092.29</v>
      </c>
      <c r="U16" s="12">
        <f t="shared" si="12"/>
        <v>0</v>
      </c>
      <c r="V16" s="12">
        <f t="shared" si="12"/>
        <v>2092.29</v>
      </c>
      <c r="W16" s="12">
        <f t="shared" si="12"/>
        <v>2092.29</v>
      </c>
      <c r="X16" s="12">
        <f t="shared" si="12"/>
        <v>0</v>
      </c>
    </row>
    <row r="17" spans="1:24" ht="18.75" x14ac:dyDescent="0.25">
      <c r="A17" s="2">
        <v>2</v>
      </c>
      <c r="B17" s="2">
        <v>3</v>
      </c>
      <c r="C17" s="10" t="s">
        <v>15</v>
      </c>
      <c r="D17" s="13">
        <v>0</v>
      </c>
      <c r="E17" s="14">
        <v>0</v>
      </c>
      <c r="F17" s="13">
        <v>0</v>
      </c>
      <c r="G17" s="14">
        <f>H17-F17</f>
        <v>0</v>
      </c>
      <c r="H17" s="13">
        <v>0</v>
      </c>
      <c r="I17" s="14">
        <f>J17-H17</f>
        <v>0</v>
      </c>
      <c r="J17" s="13">
        <v>0</v>
      </c>
      <c r="K17" s="14">
        <f>L17-J17</f>
        <v>0</v>
      </c>
      <c r="L17" s="13">
        <v>0</v>
      </c>
      <c r="M17" s="14">
        <f>N17-L17</f>
        <v>0</v>
      </c>
      <c r="N17" s="13">
        <v>0</v>
      </c>
      <c r="O17" s="14">
        <f>P17-N17</f>
        <v>0</v>
      </c>
      <c r="P17" s="13">
        <v>0</v>
      </c>
      <c r="Q17" s="14">
        <f>R17-P17</f>
        <v>1000</v>
      </c>
      <c r="R17" s="13">
        <v>1000</v>
      </c>
      <c r="S17" s="14">
        <f>T17-R17</f>
        <v>1092.29</v>
      </c>
      <c r="T17" s="13">
        <v>2092.29</v>
      </c>
      <c r="U17" s="13">
        <f t="shared" si="9"/>
        <v>0</v>
      </c>
      <c r="V17" s="13">
        <v>2092.29</v>
      </c>
      <c r="W17" s="13">
        <f t="shared" si="10"/>
        <v>2092.29</v>
      </c>
      <c r="X17" s="14">
        <f>E17+G17+I17+K17+U17</f>
        <v>0</v>
      </c>
    </row>
    <row r="18" spans="1:24" s="9" customFormat="1" ht="28.5" x14ac:dyDescent="0.2">
      <c r="A18" s="3">
        <v>3</v>
      </c>
      <c r="B18" s="3" t="s">
        <v>4</v>
      </c>
      <c r="C18" s="4" t="s">
        <v>16</v>
      </c>
      <c r="D18" s="12">
        <f>SUM(D19:D20)</f>
        <v>10183.93</v>
      </c>
      <c r="E18" s="12">
        <f t="shared" ref="E18:X18" si="13">SUM(E19:E20)</f>
        <v>685.70999999999913</v>
      </c>
      <c r="F18" s="12">
        <f t="shared" si="13"/>
        <v>10869.64</v>
      </c>
      <c r="G18" s="12">
        <f t="shared" si="13"/>
        <v>0</v>
      </c>
      <c r="H18" s="12">
        <f t="shared" si="13"/>
        <v>10869.64</v>
      </c>
      <c r="I18" s="12">
        <f t="shared" si="13"/>
        <v>0</v>
      </c>
      <c r="J18" s="12">
        <f t="shared" si="13"/>
        <v>10869.64</v>
      </c>
      <c r="K18" s="12">
        <f t="shared" si="13"/>
        <v>0</v>
      </c>
      <c r="L18" s="12">
        <f t="shared" si="13"/>
        <v>10869.64</v>
      </c>
      <c r="M18" s="12">
        <f t="shared" si="13"/>
        <v>0</v>
      </c>
      <c r="N18" s="12">
        <f t="shared" si="13"/>
        <v>10869.64</v>
      </c>
      <c r="O18" s="12">
        <f t="shared" ref="O18:T18" si="14">SUM(O19:O20)</f>
        <v>415.81999999999971</v>
      </c>
      <c r="P18" s="12">
        <f t="shared" si="14"/>
        <v>11285.46</v>
      </c>
      <c r="Q18" s="12">
        <f t="shared" si="14"/>
        <v>0</v>
      </c>
      <c r="R18" s="12">
        <f t="shared" si="14"/>
        <v>11285.46</v>
      </c>
      <c r="S18" s="12">
        <f t="shared" si="14"/>
        <v>0</v>
      </c>
      <c r="T18" s="12">
        <f t="shared" si="14"/>
        <v>11285.46</v>
      </c>
      <c r="U18" s="12">
        <f t="shared" si="13"/>
        <v>-404.67999999999847</v>
      </c>
      <c r="V18" s="12">
        <f t="shared" si="13"/>
        <v>10880.78</v>
      </c>
      <c r="W18" s="12">
        <f t="shared" ref="W18" si="15">SUM(W19:W20)</f>
        <v>10880.78</v>
      </c>
      <c r="X18" s="12">
        <f t="shared" si="13"/>
        <v>281.03000000000065</v>
      </c>
    </row>
    <row r="19" spans="1:24" ht="45" x14ac:dyDescent="0.25">
      <c r="A19" s="2">
        <v>3</v>
      </c>
      <c r="B19" s="2">
        <v>10</v>
      </c>
      <c r="C19" s="10" t="s">
        <v>48</v>
      </c>
      <c r="D19" s="13">
        <v>10183.93</v>
      </c>
      <c r="E19" s="14">
        <f>F19-D19</f>
        <v>685.70999999999913</v>
      </c>
      <c r="F19" s="13">
        <v>10869.64</v>
      </c>
      <c r="G19" s="14">
        <f>H19-F19</f>
        <v>0</v>
      </c>
      <c r="H19" s="13">
        <v>10869.64</v>
      </c>
      <c r="I19" s="14">
        <f>J19-H19</f>
        <v>0</v>
      </c>
      <c r="J19" s="13">
        <v>10869.64</v>
      </c>
      <c r="K19" s="14">
        <f>L19-J19</f>
        <v>0</v>
      </c>
      <c r="L19" s="13">
        <v>10869.64</v>
      </c>
      <c r="M19" s="14">
        <f>N19-L19</f>
        <v>0</v>
      </c>
      <c r="N19" s="13">
        <v>10869.64</v>
      </c>
      <c r="O19" s="14">
        <f>P19-N19</f>
        <v>415.81999999999971</v>
      </c>
      <c r="P19" s="13">
        <v>11285.46</v>
      </c>
      <c r="Q19" s="14">
        <f>R19-P19</f>
        <v>0</v>
      </c>
      <c r="R19" s="13">
        <v>11285.46</v>
      </c>
      <c r="S19" s="14">
        <f>T19-R19</f>
        <v>0</v>
      </c>
      <c r="T19" s="13">
        <v>11285.46</v>
      </c>
      <c r="U19" s="13">
        <f t="shared" si="9"/>
        <v>-404.67999999999847</v>
      </c>
      <c r="V19" s="13">
        <v>10880.78</v>
      </c>
      <c r="W19" s="13">
        <f t="shared" si="10"/>
        <v>10880.78</v>
      </c>
      <c r="X19" s="14">
        <f>E19+G19+I19+K19+U19</f>
        <v>281.03000000000065</v>
      </c>
    </row>
    <row r="20" spans="1:24" ht="30" x14ac:dyDescent="0.25">
      <c r="A20" s="2">
        <v>3</v>
      </c>
      <c r="B20" s="2">
        <v>14</v>
      </c>
      <c r="C20" s="10" t="s">
        <v>52</v>
      </c>
      <c r="D20" s="13">
        <v>0</v>
      </c>
      <c r="E20" s="14">
        <f>F20-D20</f>
        <v>0</v>
      </c>
      <c r="F20" s="13">
        <v>0</v>
      </c>
      <c r="G20" s="14">
        <f>H20-F20</f>
        <v>0</v>
      </c>
      <c r="H20" s="13">
        <v>0</v>
      </c>
      <c r="I20" s="14">
        <f>J20-H20</f>
        <v>0</v>
      </c>
      <c r="J20" s="13">
        <v>0</v>
      </c>
      <c r="K20" s="14">
        <f>L20-J20</f>
        <v>0</v>
      </c>
      <c r="L20" s="13">
        <v>0</v>
      </c>
      <c r="M20" s="14">
        <f>N20-L20</f>
        <v>0</v>
      </c>
      <c r="N20" s="13">
        <v>0</v>
      </c>
      <c r="O20" s="14">
        <f>P20-N20</f>
        <v>0</v>
      </c>
      <c r="P20" s="13">
        <v>0</v>
      </c>
      <c r="Q20" s="14">
        <f>R20-P20</f>
        <v>0</v>
      </c>
      <c r="R20" s="13">
        <v>0</v>
      </c>
      <c r="S20" s="14">
        <f>T20-R20</f>
        <v>0</v>
      </c>
      <c r="T20" s="13">
        <v>0</v>
      </c>
      <c r="U20" s="13">
        <f t="shared" si="9"/>
        <v>0</v>
      </c>
      <c r="V20" s="13">
        <v>0</v>
      </c>
      <c r="W20" s="13">
        <f t="shared" si="10"/>
        <v>0</v>
      </c>
      <c r="X20" s="14">
        <f>E20+G20+I20+K20+U20</f>
        <v>0</v>
      </c>
    </row>
    <row r="21" spans="1:24" s="9" customFormat="1" ht="18.75" x14ac:dyDescent="0.2">
      <c r="A21" s="3">
        <v>4</v>
      </c>
      <c r="B21" s="3" t="s">
        <v>4</v>
      </c>
      <c r="C21" s="4" t="s">
        <v>17</v>
      </c>
      <c r="D21" s="12">
        <f>SUM(D22:D25)</f>
        <v>141276.81</v>
      </c>
      <c r="E21" s="12">
        <f t="shared" ref="E21:X21" si="16">SUM(E22:E25)</f>
        <v>0</v>
      </c>
      <c r="F21" s="12">
        <f t="shared" si="16"/>
        <v>141276.81</v>
      </c>
      <c r="G21" s="12">
        <f t="shared" si="16"/>
        <v>48290.09</v>
      </c>
      <c r="H21" s="12">
        <f t="shared" si="16"/>
        <v>189566.9</v>
      </c>
      <c r="I21" s="12">
        <f t="shared" si="16"/>
        <v>0</v>
      </c>
      <c r="J21" s="12">
        <f t="shared" si="16"/>
        <v>189566.9</v>
      </c>
      <c r="K21" s="12">
        <f t="shared" si="16"/>
        <v>827.17999999999302</v>
      </c>
      <c r="L21" s="12">
        <f t="shared" si="16"/>
        <v>190394.08</v>
      </c>
      <c r="M21" s="12">
        <f t="shared" si="16"/>
        <v>1177</v>
      </c>
      <c r="N21" s="12">
        <f t="shared" si="16"/>
        <v>191571.08</v>
      </c>
      <c r="O21" s="12">
        <f t="shared" ref="O21:T21" si="17">SUM(O22:O25)</f>
        <v>5833.1300000000183</v>
      </c>
      <c r="P21" s="12">
        <f t="shared" si="17"/>
        <v>197404.21</v>
      </c>
      <c r="Q21" s="12">
        <f t="shared" si="17"/>
        <v>1300</v>
      </c>
      <c r="R21" s="12">
        <f t="shared" si="17"/>
        <v>198704.21</v>
      </c>
      <c r="S21" s="12">
        <f t="shared" si="17"/>
        <v>63230.290000000008</v>
      </c>
      <c r="T21" s="12">
        <f t="shared" si="17"/>
        <v>261934.5</v>
      </c>
      <c r="U21" s="12">
        <f t="shared" si="16"/>
        <v>-494.77000000000908</v>
      </c>
      <c r="V21" s="12">
        <f t="shared" si="16"/>
        <v>261439.73</v>
      </c>
      <c r="W21" s="12">
        <f t="shared" ref="W21" si="18">SUM(W22:W25)</f>
        <v>261439.73</v>
      </c>
      <c r="X21" s="12">
        <f t="shared" si="16"/>
        <v>48622.499999999978</v>
      </c>
    </row>
    <row r="22" spans="1:24" ht="18.75" x14ac:dyDescent="0.25">
      <c r="A22" s="2">
        <v>4</v>
      </c>
      <c r="B22" s="2">
        <v>5</v>
      </c>
      <c r="C22" s="10" t="s">
        <v>18</v>
      </c>
      <c r="D22" s="13">
        <v>7289.51</v>
      </c>
      <c r="E22" s="14">
        <f>F22-D22</f>
        <v>0</v>
      </c>
      <c r="F22" s="13">
        <v>7289.51</v>
      </c>
      <c r="G22" s="14">
        <f>H22-F22</f>
        <v>0</v>
      </c>
      <c r="H22" s="13">
        <v>7289.51</v>
      </c>
      <c r="I22" s="14">
        <f>J22-H22</f>
        <v>0</v>
      </c>
      <c r="J22" s="13">
        <v>7289.51</v>
      </c>
      <c r="K22" s="14">
        <f>L22-J22</f>
        <v>0</v>
      </c>
      <c r="L22" s="13">
        <v>7289.51</v>
      </c>
      <c r="M22" s="14">
        <f>N22-L22</f>
        <v>350</v>
      </c>
      <c r="N22" s="13">
        <v>7639.51</v>
      </c>
      <c r="O22" s="14">
        <f>P22-N22</f>
        <v>313.10999999999967</v>
      </c>
      <c r="P22" s="13">
        <v>7952.62</v>
      </c>
      <c r="Q22" s="14">
        <f>R22-P22</f>
        <v>0</v>
      </c>
      <c r="R22" s="13">
        <v>7952.62</v>
      </c>
      <c r="S22" s="14">
        <f>T22-R22</f>
        <v>0</v>
      </c>
      <c r="T22" s="13">
        <v>7952.62</v>
      </c>
      <c r="U22" s="13">
        <f t="shared" si="9"/>
        <v>36</v>
      </c>
      <c r="V22" s="13">
        <v>7988.62</v>
      </c>
      <c r="W22" s="13">
        <f t="shared" si="10"/>
        <v>7988.62</v>
      </c>
      <c r="X22" s="14">
        <f>E22+G22+I22+K22+U22</f>
        <v>36</v>
      </c>
    </row>
    <row r="23" spans="1:24" ht="18.75" x14ac:dyDescent="0.25">
      <c r="A23" s="2">
        <v>4</v>
      </c>
      <c r="B23" s="2">
        <v>8</v>
      </c>
      <c r="C23" s="10" t="s">
        <v>19</v>
      </c>
      <c r="D23" s="13">
        <v>0</v>
      </c>
      <c r="E23" s="14">
        <f t="shared" ref="E23:E25" si="19">F23-D23</f>
        <v>0</v>
      </c>
      <c r="F23" s="13">
        <v>0</v>
      </c>
      <c r="G23" s="14">
        <f t="shared" ref="G23:G25" si="20">H23-F23</f>
        <v>0</v>
      </c>
      <c r="H23" s="13">
        <v>0</v>
      </c>
      <c r="I23" s="14">
        <f t="shared" ref="I23:I25" si="21">J23-H23</f>
        <v>0</v>
      </c>
      <c r="J23" s="13">
        <v>0</v>
      </c>
      <c r="K23" s="14">
        <f t="shared" ref="K23:M25" si="22">L23-J23</f>
        <v>0</v>
      </c>
      <c r="L23" s="13">
        <v>0</v>
      </c>
      <c r="M23" s="14">
        <f t="shared" si="22"/>
        <v>0</v>
      </c>
      <c r="N23" s="13">
        <v>0</v>
      </c>
      <c r="O23" s="14">
        <f t="shared" ref="O23:O25" si="23">P23-N23</f>
        <v>0</v>
      </c>
      <c r="P23" s="13">
        <v>0</v>
      </c>
      <c r="Q23" s="14">
        <f t="shared" ref="Q23:Q25" si="24">R23-P23</f>
        <v>0</v>
      </c>
      <c r="R23" s="13">
        <v>0</v>
      </c>
      <c r="S23" s="14">
        <f t="shared" ref="S23:S25" si="25">T23-R23</f>
        <v>0</v>
      </c>
      <c r="T23" s="13">
        <v>0</v>
      </c>
      <c r="U23" s="13">
        <f t="shared" si="9"/>
        <v>0</v>
      </c>
      <c r="V23" s="13">
        <v>0</v>
      </c>
      <c r="W23" s="13">
        <f t="shared" si="10"/>
        <v>0</v>
      </c>
      <c r="X23" s="14">
        <f t="shared" ref="X23:X25" si="26">E23+G23+I23+K23+U23</f>
        <v>0</v>
      </c>
    </row>
    <row r="24" spans="1:24" ht="18.75" x14ac:dyDescent="0.25">
      <c r="A24" s="2">
        <v>4</v>
      </c>
      <c r="B24" s="2">
        <v>9</v>
      </c>
      <c r="C24" s="10" t="s">
        <v>20</v>
      </c>
      <c r="D24" s="13">
        <v>131088.81</v>
      </c>
      <c r="E24" s="14">
        <f t="shared" si="19"/>
        <v>0</v>
      </c>
      <c r="F24" s="13">
        <v>131088.81</v>
      </c>
      <c r="G24" s="14">
        <f t="shared" si="20"/>
        <v>48290.09</v>
      </c>
      <c r="H24" s="13">
        <v>179378.9</v>
      </c>
      <c r="I24" s="14">
        <f t="shared" si="21"/>
        <v>0</v>
      </c>
      <c r="J24" s="13">
        <v>179378.9</v>
      </c>
      <c r="K24" s="14">
        <f t="shared" si="22"/>
        <v>827.17999999999302</v>
      </c>
      <c r="L24" s="13">
        <v>180206.07999999999</v>
      </c>
      <c r="M24" s="14">
        <f t="shared" si="22"/>
        <v>827</v>
      </c>
      <c r="N24" s="13">
        <v>181033.08</v>
      </c>
      <c r="O24" s="14">
        <f t="shared" si="23"/>
        <v>5520.0200000000186</v>
      </c>
      <c r="P24" s="13">
        <v>186553.1</v>
      </c>
      <c r="Q24" s="14">
        <f t="shared" si="24"/>
        <v>1300</v>
      </c>
      <c r="R24" s="13">
        <v>187853.1</v>
      </c>
      <c r="S24" s="14">
        <f t="shared" si="25"/>
        <v>63230.290000000008</v>
      </c>
      <c r="T24" s="13">
        <v>251083.39</v>
      </c>
      <c r="U24" s="13">
        <f t="shared" si="9"/>
        <v>345.73999999999069</v>
      </c>
      <c r="V24" s="13">
        <v>251429.13</v>
      </c>
      <c r="W24" s="13">
        <f t="shared" si="10"/>
        <v>251429.13</v>
      </c>
      <c r="X24" s="14">
        <f t="shared" si="26"/>
        <v>49463.00999999998</v>
      </c>
    </row>
    <row r="25" spans="1:24" ht="30" x14ac:dyDescent="0.25">
      <c r="A25" s="2">
        <v>4</v>
      </c>
      <c r="B25" s="2">
        <v>12</v>
      </c>
      <c r="C25" s="10" t="s">
        <v>21</v>
      </c>
      <c r="D25" s="13">
        <v>2898.49</v>
      </c>
      <c r="E25" s="14">
        <f t="shared" si="19"/>
        <v>0</v>
      </c>
      <c r="F25" s="13">
        <v>2898.49</v>
      </c>
      <c r="G25" s="14">
        <f t="shared" si="20"/>
        <v>0</v>
      </c>
      <c r="H25" s="13">
        <v>2898.49</v>
      </c>
      <c r="I25" s="14">
        <f t="shared" si="21"/>
        <v>0</v>
      </c>
      <c r="J25" s="13">
        <v>2898.49</v>
      </c>
      <c r="K25" s="14">
        <f t="shared" si="22"/>
        <v>0</v>
      </c>
      <c r="L25" s="13">
        <v>2898.49</v>
      </c>
      <c r="M25" s="14">
        <f t="shared" si="22"/>
        <v>0</v>
      </c>
      <c r="N25" s="13">
        <v>2898.49</v>
      </c>
      <c r="O25" s="14">
        <f t="shared" si="23"/>
        <v>0</v>
      </c>
      <c r="P25" s="13">
        <v>2898.49</v>
      </c>
      <c r="Q25" s="14">
        <f t="shared" si="24"/>
        <v>0</v>
      </c>
      <c r="R25" s="13">
        <v>2898.49</v>
      </c>
      <c r="S25" s="14">
        <f t="shared" si="25"/>
        <v>0</v>
      </c>
      <c r="T25" s="13">
        <v>2898.49</v>
      </c>
      <c r="U25" s="13">
        <f t="shared" si="9"/>
        <v>-876.50999999999976</v>
      </c>
      <c r="V25" s="13">
        <v>2021.98</v>
      </c>
      <c r="W25" s="13">
        <f t="shared" si="10"/>
        <v>2021.98</v>
      </c>
      <c r="X25" s="14">
        <f t="shared" si="26"/>
        <v>-876.50999999999976</v>
      </c>
    </row>
    <row r="26" spans="1:24" s="9" customFormat="1" ht="18.75" x14ac:dyDescent="0.2">
      <c r="A26" s="3">
        <v>5</v>
      </c>
      <c r="B26" s="3" t="s">
        <v>4</v>
      </c>
      <c r="C26" s="4" t="s">
        <v>22</v>
      </c>
      <c r="D26" s="12">
        <f>SUM(D27:D30)</f>
        <v>88742.29</v>
      </c>
      <c r="E26" s="12">
        <f t="shared" ref="E26:X26" si="27">SUM(E27:E30)</f>
        <v>-14291.629999999996</v>
      </c>
      <c r="F26" s="12">
        <f t="shared" si="27"/>
        <v>74450.66</v>
      </c>
      <c r="G26" s="12">
        <f t="shared" si="27"/>
        <v>527.11999999999398</v>
      </c>
      <c r="H26" s="12">
        <f t="shared" si="27"/>
        <v>74977.78</v>
      </c>
      <c r="I26" s="12">
        <f t="shared" si="27"/>
        <v>1950.3500000000058</v>
      </c>
      <c r="J26" s="12">
        <f t="shared" si="27"/>
        <v>76928.13</v>
      </c>
      <c r="K26" s="12">
        <f t="shared" si="27"/>
        <v>-831.32000000000551</v>
      </c>
      <c r="L26" s="12">
        <f t="shared" si="27"/>
        <v>76096.81</v>
      </c>
      <c r="M26" s="12">
        <f t="shared" si="27"/>
        <v>0</v>
      </c>
      <c r="N26" s="12">
        <f t="shared" si="27"/>
        <v>76096.81</v>
      </c>
      <c r="O26" s="12">
        <f t="shared" ref="O26:T26" si="28">SUM(O27:O30)</f>
        <v>1824.0600000000034</v>
      </c>
      <c r="P26" s="12">
        <f t="shared" si="28"/>
        <v>77920.87</v>
      </c>
      <c r="Q26" s="12">
        <f t="shared" si="28"/>
        <v>-1.8799999999973807</v>
      </c>
      <c r="R26" s="12">
        <f t="shared" si="28"/>
        <v>77918.990000000005</v>
      </c>
      <c r="S26" s="12">
        <f t="shared" si="28"/>
        <v>0</v>
      </c>
      <c r="T26" s="12">
        <f t="shared" si="28"/>
        <v>77918.990000000005</v>
      </c>
      <c r="U26" s="12">
        <f t="shared" si="27"/>
        <v>454.9999999999954</v>
      </c>
      <c r="V26" s="12">
        <f t="shared" si="27"/>
        <v>78373.989999999991</v>
      </c>
      <c r="W26" s="12">
        <f t="shared" ref="W26" si="29">SUM(W27:W30)</f>
        <v>78373.989999999991</v>
      </c>
      <c r="X26" s="12">
        <f t="shared" si="27"/>
        <v>-12190.480000000005</v>
      </c>
    </row>
    <row r="27" spans="1:24" ht="18.75" x14ac:dyDescent="0.25">
      <c r="A27" s="2">
        <v>5</v>
      </c>
      <c r="B27" s="2">
        <v>1</v>
      </c>
      <c r="C27" s="10" t="s">
        <v>23</v>
      </c>
      <c r="D27" s="13">
        <v>915</v>
      </c>
      <c r="E27" s="14">
        <f>F27-D27</f>
        <v>-28.690000000000055</v>
      </c>
      <c r="F27" s="13">
        <v>886.31</v>
      </c>
      <c r="G27" s="14">
        <f>H27-F27</f>
        <v>-75.349999999999909</v>
      </c>
      <c r="H27" s="13">
        <v>810.96</v>
      </c>
      <c r="I27" s="14">
        <f>J27-H27</f>
        <v>0</v>
      </c>
      <c r="J27" s="13">
        <v>810.96</v>
      </c>
      <c r="K27" s="14">
        <f>L27-J27</f>
        <v>0</v>
      </c>
      <c r="L27" s="13">
        <v>810.96</v>
      </c>
      <c r="M27" s="14">
        <f>N27-L27</f>
        <v>0</v>
      </c>
      <c r="N27" s="13">
        <v>810.96</v>
      </c>
      <c r="O27" s="14">
        <f>P27-N27</f>
        <v>343.74</v>
      </c>
      <c r="P27" s="13">
        <v>1154.7</v>
      </c>
      <c r="Q27" s="14">
        <f>R27-P27</f>
        <v>0</v>
      </c>
      <c r="R27" s="13">
        <v>1154.7</v>
      </c>
      <c r="S27" s="14">
        <f>T27-R27</f>
        <v>0</v>
      </c>
      <c r="T27" s="13">
        <v>1154.7</v>
      </c>
      <c r="U27" s="13">
        <f t="shared" si="9"/>
        <v>-61.549999999999955</v>
      </c>
      <c r="V27" s="13">
        <v>1093.1500000000001</v>
      </c>
      <c r="W27" s="13">
        <f t="shared" si="10"/>
        <v>1093.1500000000001</v>
      </c>
      <c r="X27" s="14">
        <f>E27+G27+I27+K27+U27</f>
        <v>-165.58999999999992</v>
      </c>
    </row>
    <row r="28" spans="1:24" ht="18.75" x14ac:dyDescent="0.25">
      <c r="A28" s="2">
        <v>5</v>
      </c>
      <c r="B28" s="2">
        <v>2</v>
      </c>
      <c r="C28" s="10" t="s">
        <v>24</v>
      </c>
      <c r="D28" s="13">
        <v>830</v>
      </c>
      <c r="E28" s="14">
        <f t="shared" ref="E28:E30" si="30">F28-D28</f>
        <v>0</v>
      </c>
      <c r="F28" s="13">
        <v>830</v>
      </c>
      <c r="G28" s="14">
        <f t="shared" ref="G28:G30" si="31">H28-F28</f>
        <v>0</v>
      </c>
      <c r="H28" s="13">
        <v>830</v>
      </c>
      <c r="I28" s="14">
        <f t="shared" ref="I28:I30" si="32">J28-H28</f>
        <v>0</v>
      </c>
      <c r="J28" s="13">
        <v>830</v>
      </c>
      <c r="K28" s="14">
        <f t="shared" ref="K28:M30" si="33">L28-J28</f>
        <v>-689.15</v>
      </c>
      <c r="L28" s="13">
        <v>140.85</v>
      </c>
      <c r="M28" s="14">
        <f t="shared" si="33"/>
        <v>0</v>
      </c>
      <c r="N28" s="13">
        <v>140.85</v>
      </c>
      <c r="O28" s="14">
        <f t="shared" ref="O28:O30" si="34">P28-N28</f>
        <v>94</v>
      </c>
      <c r="P28" s="13">
        <v>234.85</v>
      </c>
      <c r="Q28" s="14">
        <f t="shared" ref="Q28:Q30" si="35">R28-P28</f>
        <v>0</v>
      </c>
      <c r="R28" s="13">
        <v>234.85</v>
      </c>
      <c r="S28" s="14">
        <f t="shared" ref="S28:S30" si="36">T28-R28</f>
        <v>0</v>
      </c>
      <c r="T28" s="13">
        <v>234.85</v>
      </c>
      <c r="U28" s="13">
        <f t="shared" si="9"/>
        <v>-2.0699999999999932</v>
      </c>
      <c r="V28" s="13">
        <v>232.78</v>
      </c>
      <c r="W28" s="13">
        <f t="shared" si="10"/>
        <v>232.78000000000003</v>
      </c>
      <c r="X28" s="14">
        <f t="shared" ref="X28:X30" si="37">E28+G28+I28+K28+U28</f>
        <v>-691.22</v>
      </c>
    </row>
    <row r="29" spans="1:24" ht="18.75" x14ac:dyDescent="0.25">
      <c r="A29" s="2">
        <v>5</v>
      </c>
      <c r="B29" s="2">
        <v>3</v>
      </c>
      <c r="C29" s="10" t="s">
        <v>25</v>
      </c>
      <c r="D29" s="13">
        <v>57119.27</v>
      </c>
      <c r="E29" s="14">
        <f t="shared" si="30"/>
        <v>-14262.939999999995</v>
      </c>
      <c r="F29" s="13">
        <v>42856.33</v>
      </c>
      <c r="G29" s="14">
        <f t="shared" si="31"/>
        <v>-94.740000000005239</v>
      </c>
      <c r="H29" s="13">
        <v>42761.59</v>
      </c>
      <c r="I29" s="14">
        <f t="shared" si="32"/>
        <v>1950.3500000000058</v>
      </c>
      <c r="J29" s="13">
        <v>44711.94</v>
      </c>
      <c r="K29" s="14">
        <f t="shared" si="33"/>
        <v>-142.17000000000553</v>
      </c>
      <c r="L29" s="13">
        <v>44569.77</v>
      </c>
      <c r="M29" s="14">
        <f t="shared" si="33"/>
        <v>0</v>
      </c>
      <c r="N29" s="13">
        <v>44569.77</v>
      </c>
      <c r="O29" s="14">
        <f t="shared" si="34"/>
        <v>-196.34999999999854</v>
      </c>
      <c r="P29" s="13">
        <v>44373.42</v>
      </c>
      <c r="Q29" s="14">
        <f t="shared" si="35"/>
        <v>-1.8799999999973807</v>
      </c>
      <c r="R29" s="13">
        <v>44371.54</v>
      </c>
      <c r="S29" s="14">
        <f t="shared" si="36"/>
        <v>0</v>
      </c>
      <c r="T29" s="13">
        <v>44371.54</v>
      </c>
      <c r="U29" s="13">
        <f t="shared" si="9"/>
        <v>571.40999999999622</v>
      </c>
      <c r="V29" s="13">
        <v>44942.95</v>
      </c>
      <c r="W29" s="13">
        <f t="shared" si="10"/>
        <v>44942.95</v>
      </c>
      <c r="X29" s="14">
        <f t="shared" si="37"/>
        <v>-11978.090000000004</v>
      </c>
    </row>
    <row r="30" spans="1:24" ht="30" x14ac:dyDescent="0.25">
      <c r="A30" s="2">
        <v>5</v>
      </c>
      <c r="B30" s="2">
        <v>5</v>
      </c>
      <c r="C30" s="10" t="s">
        <v>26</v>
      </c>
      <c r="D30" s="13">
        <v>29878.02</v>
      </c>
      <c r="E30" s="14">
        <f t="shared" si="30"/>
        <v>0</v>
      </c>
      <c r="F30" s="13">
        <v>29878.02</v>
      </c>
      <c r="G30" s="14">
        <f t="shared" si="31"/>
        <v>697.20999999999913</v>
      </c>
      <c r="H30" s="13">
        <v>30575.23</v>
      </c>
      <c r="I30" s="14">
        <f t="shared" si="32"/>
        <v>0</v>
      </c>
      <c r="J30" s="13">
        <v>30575.23</v>
      </c>
      <c r="K30" s="14">
        <f t="shared" si="33"/>
        <v>0</v>
      </c>
      <c r="L30" s="13">
        <v>30575.23</v>
      </c>
      <c r="M30" s="14">
        <f t="shared" si="33"/>
        <v>0</v>
      </c>
      <c r="N30" s="13">
        <v>30575.23</v>
      </c>
      <c r="O30" s="14">
        <f t="shared" si="34"/>
        <v>1582.6700000000019</v>
      </c>
      <c r="P30" s="13">
        <v>32157.9</v>
      </c>
      <c r="Q30" s="14">
        <f t="shared" si="35"/>
        <v>0</v>
      </c>
      <c r="R30" s="13">
        <v>32157.9</v>
      </c>
      <c r="S30" s="14">
        <f t="shared" si="36"/>
        <v>0</v>
      </c>
      <c r="T30" s="13">
        <v>32157.9</v>
      </c>
      <c r="U30" s="13">
        <f t="shared" si="9"/>
        <v>-52.790000000000873</v>
      </c>
      <c r="V30" s="13">
        <v>32105.11</v>
      </c>
      <c r="W30" s="13">
        <f t="shared" si="10"/>
        <v>32105.11</v>
      </c>
      <c r="X30" s="14">
        <f t="shared" si="37"/>
        <v>644.41999999999825</v>
      </c>
    </row>
    <row r="31" spans="1:24" s="9" customFormat="1" ht="18.75" x14ac:dyDescent="0.2">
      <c r="A31" s="3">
        <v>6</v>
      </c>
      <c r="B31" s="3" t="s">
        <v>4</v>
      </c>
      <c r="C31" s="4" t="s">
        <v>27</v>
      </c>
      <c r="D31" s="12">
        <f>SUM(D32)</f>
        <v>0</v>
      </c>
      <c r="E31" s="12">
        <f t="shared" ref="E31:X31" si="38">SUM(E32)</f>
        <v>0</v>
      </c>
      <c r="F31" s="12">
        <f t="shared" si="38"/>
        <v>0</v>
      </c>
      <c r="G31" s="12">
        <f t="shared" si="38"/>
        <v>0</v>
      </c>
      <c r="H31" s="12">
        <f t="shared" si="38"/>
        <v>0</v>
      </c>
      <c r="I31" s="12">
        <f t="shared" si="38"/>
        <v>0.05</v>
      </c>
      <c r="J31" s="12">
        <f t="shared" si="38"/>
        <v>0.05</v>
      </c>
      <c r="K31" s="12">
        <f t="shared" si="38"/>
        <v>0.45</v>
      </c>
      <c r="L31" s="12">
        <f t="shared" si="38"/>
        <v>0.5</v>
      </c>
      <c r="M31" s="12">
        <f t="shared" si="38"/>
        <v>0</v>
      </c>
      <c r="N31" s="12">
        <f t="shared" si="38"/>
        <v>0.5</v>
      </c>
      <c r="O31" s="12">
        <f t="shared" si="38"/>
        <v>0</v>
      </c>
      <c r="P31" s="12">
        <f t="shared" si="38"/>
        <v>0.5</v>
      </c>
      <c r="Q31" s="12">
        <f t="shared" si="38"/>
        <v>1.88</v>
      </c>
      <c r="R31" s="12">
        <f t="shared" si="38"/>
        <v>2.38</v>
      </c>
      <c r="S31" s="12">
        <f t="shared" si="38"/>
        <v>2377.56</v>
      </c>
      <c r="T31" s="12">
        <f t="shared" si="38"/>
        <v>2379.94</v>
      </c>
      <c r="U31" s="12">
        <f t="shared" si="38"/>
        <v>0</v>
      </c>
      <c r="V31" s="12">
        <f t="shared" si="38"/>
        <v>2379.94</v>
      </c>
      <c r="W31" s="12">
        <f t="shared" si="38"/>
        <v>2379.94</v>
      </c>
      <c r="X31" s="12">
        <f t="shared" si="38"/>
        <v>0.5</v>
      </c>
    </row>
    <row r="32" spans="1:24" ht="30" x14ac:dyDescent="0.25">
      <c r="A32" s="2">
        <v>6</v>
      </c>
      <c r="B32" s="2">
        <v>5</v>
      </c>
      <c r="C32" s="10" t="s">
        <v>28</v>
      </c>
      <c r="D32" s="13">
        <v>0</v>
      </c>
      <c r="E32" s="14">
        <f>F32-D32</f>
        <v>0</v>
      </c>
      <c r="F32" s="13">
        <v>0</v>
      </c>
      <c r="G32" s="14">
        <f>H32-F32</f>
        <v>0</v>
      </c>
      <c r="H32" s="13">
        <v>0</v>
      </c>
      <c r="I32" s="14">
        <f>J32-H32</f>
        <v>0.05</v>
      </c>
      <c r="J32" s="13">
        <v>0.05</v>
      </c>
      <c r="K32" s="14">
        <f>L32-J32</f>
        <v>0.45</v>
      </c>
      <c r="L32" s="13">
        <v>0.5</v>
      </c>
      <c r="M32" s="14">
        <f>N32-L32</f>
        <v>0</v>
      </c>
      <c r="N32" s="13">
        <v>0.5</v>
      </c>
      <c r="O32" s="14">
        <f>P32-N32</f>
        <v>0</v>
      </c>
      <c r="P32" s="13">
        <v>0.5</v>
      </c>
      <c r="Q32" s="14">
        <f>R32-P32</f>
        <v>1.88</v>
      </c>
      <c r="R32" s="13">
        <v>2.38</v>
      </c>
      <c r="S32" s="14">
        <f>T32-R32</f>
        <v>2377.56</v>
      </c>
      <c r="T32" s="13">
        <v>2379.94</v>
      </c>
      <c r="U32" s="13">
        <f t="shared" si="9"/>
        <v>0</v>
      </c>
      <c r="V32" s="13">
        <v>2379.94</v>
      </c>
      <c r="W32" s="13">
        <f t="shared" si="10"/>
        <v>2379.94</v>
      </c>
      <c r="X32" s="14">
        <f>E32+G32+I32+K32+U32</f>
        <v>0.5</v>
      </c>
    </row>
    <row r="33" spans="1:24" s="9" customFormat="1" ht="18.75" x14ac:dyDescent="0.2">
      <c r="A33" s="3">
        <v>7</v>
      </c>
      <c r="B33" s="3" t="s">
        <v>4</v>
      </c>
      <c r="C33" s="4" t="s">
        <v>29</v>
      </c>
      <c r="D33" s="12">
        <f>SUM(D34:D39)</f>
        <v>860256.45</v>
      </c>
      <c r="E33" s="12">
        <f t="shared" ref="E33:X33" si="39">SUM(E34:E39)</f>
        <v>3619.0399999999845</v>
      </c>
      <c r="F33" s="12">
        <f t="shared" si="39"/>
        <v>863875.48999999987</v>
      </c>
      <c r="G33" s="12">
        <f t="shared" si="39"/>
        <v>19848.510000000038</v>
      </c>
      <c r="H33" s="12">
        <f t="shared" si="39"/>
        <v>883724</v>
      </c>
      <c r="I33" s="12">
        <f t="shared" si="39"/>
        <v>6145.3999999999951</v>
      </c>
      <c r="J33" s="12">
        <f t="shared" si="39"/>
        <v>889869.4</v>
      </c>
      <c r="K33" s="12">
        <f t="shared" si="39"/>
        <v>-15276.060000000027</v>
      </c>
      <c r="L33" s="12">
        <f t="shared" si="39"/>
        <v>874593.34</v>
      </c>
      <c r="M33" s="12">
        <f t="shared" si="39"/>
        <v>149.76999999998952</v>
      </c>
      <c r="N33" s="12">
        <f t="shared" si="39"/>
        <v>874743.11</v>
      </c>
      <c r="O33" s="12">
        <f t="shared" ref="O33:T33" si="40">SUM(O34:O39)</f>
        <v>35060.920000000013</v>
      </c>
      <c r="P33" s="12">
        <f t="shared" si="40"/>
        <v>909804.03</v>
      </c>
      <c r="Q33" s="12">
        <f t="shared" si="40"/>
        <v>484.19999999994343</v>
      </c>
      <c r="R33" s="12">
        <f t="shared" si="40"/>
        <v>910288.22999999986</v>
      </c>
      <c r="S33" s="12">
        <f t="shared" si="40"/>
        <v>2386.5000000000255</v>
      </c>
      <c r="T33" s="12">
        <f t="shared" si="40"/>
        <v>912674.73</v>
      </c>
      <c r="U33" s="12">
        <f t="shared" si="39"/>
        <v>27677.340000000047</v>
      </c>
      <c r="V33" s="12">
        <f t="shared" si="39"/>
        <v>940352.07000000007</v>
      </c>
      <c r="W33" s="12">
        <f t="shared" ref="W33" si="41">SUM(W34:W39)</f>
        <v>940352.07000000007</v>
      </c>
      <c r="X33" s="12">
        <f t="shared" si="39"/>
        <v>42014.23000000004</v>
      </c>
    </row>
    <row r="34" spans="1:24" ht="18.75" x14ac:dyDescent="0.25">
      <c r="A34" s="2">
        <v>7</v>
      </c>
      <c r="B34" s="2">
        <v>1</v>
      </c>
      <c r="C34" s="10" t="s">
        <v>30</v>
      </c>
      <c r="D34" s="13">
        <v>254197.63</v>
      </c>
      <c r="E34" s="14">
        <f>F34-D34</f>
        <v>1221.7099999999919</v>
      </c>
      <c r="F34" s="13">
        <v>255419.34</v>
      </c>
      <c r="G34" s="14">
        <f>H34-F34</f>
        <v>3998.679999999993</v>
      </c>
      <c r="H34" s="13">
        <v>259418.02</v>
      </c>
      <c r="I34" s="14">
        <f>J34-H34</f>
        <v>0</v>
      </c>
      <c r="J34" s="13">
        <v>259418.02</v>
      </c>
      <c r="K34" s="14">
        <f>L34-J34</f>
        <v>7173.1399999999849</v>
      </c>
      <c r="L34" s="13">
        <v>266591.15999999997</v>
      </c>
      <c r="M34" s="14">
        <f>N34-L34</f>
        <v>0</v>
      </c>
      <c r="N34" s="13">
        <v>266591.15999999997</v>
      </c>
      <c r="O34" s="14">
        <f>P34-N34</f>
        <v>10735.080000000016</v>
      </c>
      <c r="P34" s="13">
        <v>277326.24</v>
      </c>
      <c r="Q34" s="14">
        <f>R34-P34</f>
        <v>0</v>
      </c>
      <c r="R34" s="13">
        <v>277326.24</v>
      </c>
      <c r="S34" s="14">
        <f>T34-R34</f>
        <v>0.34000000002561137</v>
      </c>
      <c r="T34" s="13">
        <v>277326.58</v>
      </c>
      <c r="U34" s="13">
        <f t="shared" si="9"/>
        <v>7066.1199999999953</v>
      </c>
      <c r="V34" s="13">
        <v>284392.7</v>
      </c>
      <c r="W34" s="13">
        <f t="shared" si="10"/>
        <v>284392.7</v>
      </c>
      <c r="X34" s="14">
        <f>E34+G34+I34+K34+U34</f>
        <v>19459.649999999965</v>
      </c>
    </row>
    <row r="35" spans="1:24" ht="18.75" x14ac:dyDescent="0.25">
      <c r="A35" s="2">
        <v>7</v>
      </c>
      <c r="B35" s="2">
        <v>2</v>
      </c>
      <c r="C35" s="10" t="s">
        <v>31</v>
      </c>
      <c r="D35" s="13">
        <v>515550.18</v>
      </c>
      <c r="E35" s="14">
        <f t="shared" ref="E35:E39" si="42">F35-D35</f>
        <v>2122.7999999999884</v>
      </c>
      <c r="F35" s="13">
        <v>517672.98</v>
      </c>
      <c r="G35" s="14">
        <f t="shared" ref="G35:G39" si="43">H35-F35</f>
        <v>15485.670000000042</v>
      </c>
      <c r="H35" s="13">
        <v>533158.65</v>
      </c>
      <c r="I35" s="14">
        <f t="shared" ref="I35:I39" si="44">J35-H35</f>
        <v>6040.1199999999953</v>
      </c>
      <c r="J35" s="13">
        <v>539198.77</v>
      </c>
      <c r="K35" s="14">
        <f t="shared" ref="K35:M39" si="45">L35-J35</f>
        <v>-22449.200000000012</v>
      </c>
      <c r="L35" s="13">
        <v>516749.57</v>
      </c>
      <c r="M35" s="14">
        <f t="shared" si="45"/>
        <v>0</v>
      </c>
      <c r="N35" s="13">
        <v>516749.57</v>
      </c>
      <c r="O35" s="14">
        <f t="shared" ref="O35:O39" si="46">P35-N35</f>
        <v>17947.190000000002</v>
      </c>
      <c r="P35" s="13">
        <v>534696.76</v>
      </c>
      <c r="Q35" s="14">
        <f t="shared" ref="Q35:Q39" si="47">R35-P35</f>
        <v>-7.000000006519258E-2</v>
      </c>
      <c r="R35" s="13">
        <v>534696.68999999994</v>
      </c>
      <c r="S35" s="14">
        <f t="shared" ref="S35:S39" si="48">T35-R35</f>
        <v>2386.5</v>
      </c>
      <c r="T35" s="13">
        <v>537083.18999999994</v>
      </c>
      <c r="U35" s="13">
        <f t="shared" si="9"/>
        <v>21275.440000000061</v>
      </c>
      <c r="V35" s="13">
        <v>558358.63</v>
      </c>
      <c r="W35" s="13">
        <f t="shared" si="10"/>
        <v>558358.63</v>
      </c>
      <c r="X35" s="14">
        <f t="shared" ref="X35:X39" si="49">E35+G35+I35+K35+U35</f>
        <v>22474.830000000075</v>
      </c>
    </row>
    <row r="36" spans="1:24" ht="18.75" x14ac:dyDescent="0.25">
      <c r="A36" s="2">
        <v>7</v>
      </c>
      <c r="B36" s="2">
        <v>3</v>
      </c>
      <c r="C36" s="10" t="s">
        <v>32</v>
      </c>
      <c r="D36" s="13">
        <v>67342.45</v>
      </c>
      <c r="E36" s="14">
        <f t="shared" si="42"/>
        <v>3.0200000000040745</v>
      </c>
      <c r="F36" s="13">
        <v>67345.47</v>
      </c>
      <c r="G36" s="14">
        <f t="shared" si="43"/>
        <v>392.24000000000524</v>
      </c>
      <c r="H36" s="13">
        <v>67737.710000000006</v>
      </c>
      <c r="I36" s="14">
        <f t="shared" si="44"/>
        <v>0</v>
      </c>
      <c r="J36" s="13">
        <v>67737.710000000006</v>
      </c>
      <c r="K36" s="14">
        <f t="shared" si="45"/>
        <v>0</v>
      </c>
      <c r="L36" s="13">
        <v>67737.710000000006</v>
      </c>
      <c r="M36" s="14">
        <f t="shared" si="45"/>
        <v>149.76999999998952</v>
      </c>
      <c r="N36" s="13">
        <v>67887.48</v>
      </c>
      <c r="O36" s="14">
        <f t="shared" si="46"/>
        <v>3996.1399999999994</v>
      </c>
      <c r="P36" s="13">
        <v>71883.62</v>
      </c>
      <c r="Q36" s="14">
        <f t="shared" si="47"/>
        <v>-27.489999999990687</v>
      </c>
      <c r="R36" s="13">
        <v>71856.13</v>
      </c>
      <c r="S36" s="14">
        <f t="shared" si="48"/>
        <v>0</v>
      </c>
      <c r="T36" s="13">
        <v>71856.13</v>
      </c>
      <c r="U36" s="13">
        <f t="shared" si="9"/>
        <v>-117.6200000000099</v>
      </c>
      <c r="V36" s="13">
        <v>71738.509999999995</v>
      </c>
      <c r="W36" s="13">
        <f t="shared" si="10"/>
        <v>71738.509999999995</v>
      </c>
      <c r="X36" s="14">
        <f t="shared" si="49"/>
        <v>277.63999999999942</v>
      </c>
    </row>
    <row r="37" spans="1:24" ht="30" x14ac:dyDescent="0.25">
      <c r="A37" s="2">
        <v>7</v>
      </c>
      <c r="B37" s="2">
        <v>5</v>
      </c>
      <c r="C37" s="10" t="s">
        <v>33</v>
      </c>
      <c r="D37" s="13">
        <v>0</v>
      </c>
      <c r="E37" s="14">
        <f t="shared" si="42"/>
        <v>0</v>
      </c>
      <c r="F37" s="13">
        <v>0</v>
      </c>
      <c r="G37" s="14">
        <f t="shared" si="43"/>
        <v>0</v>
      </c>
      <c r="H37" s="13">
        <v>0</v>
      </c>
      <c r="I37" s="14">
        <f t="shared" si="44"/>
        <v>0</v>
      </c>
      <c r="J37" s="13">
        <v>0</v>
      </c>
      <c r="K37" s="14">
        <f t="shared" si="45"/>
        <v>0</v>
      </c>
      <c r="L37" s="13">
        <v>0</v>
      </c>
      <c r="M37" s="14">
        <f t="shared" si="45"/>
        <v>0</v>
      </c>
      <c r="N37" s="13">
        <v>0</v>
      </c>
      <c r="O37" s="14">
        <f t="shared" si="46"/>
        <v>0</v>
      </c>
      <c r="P37" s="13">
        <v>0</v>
      </c>
      <c r="Q37" s="14">
        <f t="shared" si="47"/>
        <v>0</v>
      </c>
      <c r="R37" s="13">
        <v>0</v>
      </c>
      <c r="S37" s="14">
        <f t="shared" si="48"/>
        <v>0</v>
      </c>
      <c r="T37" s="13">
        <v>0</v>
      </c>
      <c r="U37" s="13">
        <f t="shared" si="9"/>
        <v>0</v>
      </c>
      <c r="V37" s="13">
        <v>0</v>
      </c>
      <c r="W37" s="13">
        <f t="shared" si="10"/>
        <v>0</v>
      </c>
      <c r="X37" s="14">
        <f t="shared" si="49"/>
        <v>0</v>
      </c>
    </row>
    <row r="38" spans="1:24" ht="18.75" x14ac:dyDescent="0.25">
      <c r="A38" s="2">
        <v>7</v>
      </c>
      <c r="B38" s="2">
        <v>7</v>
      </c>
      <c r="C38" s="10" t="s">
        <v>34</v>
      </c>
      <c r="D38" s="13">
        <v>6216.1</v>
      </c>
      <c r="E38" s="14">
        <f t="shared" si="42"/>
        <v>-1.0000000000218279E-2</v>
      </c>
      <c r="F38" s="13">
        <v>6216.09</v>
      </c>
      <c r="G38" s="14">
        <f t="shared" si="43"/>
        <v>-77.130000000000109</v>
      </c>
      <c r="H38" s="13">
        <v>6138.96</v>
      </c>
      <c r="I38" s="14">
        <f t="shared" si="44"/>
        <v>105.27999999999975</v>
      </c>
      <c r="J38" s="13">
        <v>6244.24</v>
      </c>
      <c r="K38" s="14">
        <f t="shared" si="45"/>
        <v>0</v>
      </c>
      <c r="L38" s="13">
        <v>6244.24</v>
      </c>
      <c r="M38" s="14">
        <f t="shared" si="45"/>
        <v>0</v>
      </c>
      <c r="N38" s="13">
        <v>6244.24</v>
      </c>
      <c r="O38" s="14">
        <f t="shared" si="46"/>
        <v>1641.3200000000006</v>
      </c>
      <c r="P38" s="13">
        <v>7885.56</v>
      </c>
      <c r="Q38" s="14">
        <f t="shared" si="47"/>
        <v>511.75999999999931</v>
      </c>
      <c r="R38" s="13">
        <v>8397.32</v>
      </c>
      <c r="S38" s="14">
        <f t="shared" si="48"/>
        <v>-0.34000000000014552</v>
      </c>
      <c r="T38" s="13">
        <v>8396.98</v>
      </c>
      <c r="U38" s="13">
        <f t="shared" si="9"/>
        <v>-441.34999999999945</v>
      </c>
      <c r="V38" s="13">
        <v>7955.63</v>
      </c>
      <c r="W38" s="13">
        <f t="shared" si="10"/>
        <v>7955.63</v>
      </c>
      <c r="X38" s="14">
        <f t="shared" si="49"/>
        <v>-413.21000000000004</v>
      </c>
    </row>
    <row r="39" spans="1:24" ht="18.75" x14ac:dyDescent="0.25">
      <c r="A39" s="2">
        <v>7</v>
      </c>
      <c r="B39" s="2">
        <v>9</v>
      </c>
      <c r="C39" s="10" t="s">
        <v>35</v>
      </c>
      <c r="D39" s="13">
        <v>16950.09</v>
      </c>
      <c r="E39" s="14">
        <f t="shared" si="42"/>
        <v>271.52000000000044</v>
      </c>
      <c r="F39" s="13">
        <v>17221.61</v>
      </c>
      <c r="G39" s="14">
        <f t="shared" si="43"/>
        <v>49.049999999999272</v>
      </c>
      <c r="H39" s="13">
        <v>17270.66</v>
      </c>
      <c r="I39" s="14">
        <f t="shared" si="44"/>
        <v>0</v>
      </c>
      <c r="J39" s="13">
        <v>17270.66</v>
      </c>
      <c r="K39" s="14">
        <f t="shared" si="45"/>
        <v>0</v>
      </c>
      <c r="L39" s="13">
        <v>17270.66</v>
      </c>
      <c r="M39" s="14">
        <f t="shared" si="45"/>
        <v>0</v>
      </c>
      <c r="N39" s="13">
        <v>17270.66</v>
      </c>
      <c r="O39" s="14">
        <f t="shared" si="46"/>
        <v>741.18999999999869</v>
      </c>
      <c r="P39" s="13">
        <v>18011.849999999999</v>
      </c>
      <c r="Q39" s="14">
        <f t="shared" si="47"/>
        <v>0</v>
      </c>
      <c r="R39" s="13">
        <v>18011.849999999999</v>
      </c>
      <c r="S39" s="14">
        <f t="shared" si="48"/>
        <v>0</v>
      </c>
      <c r="T39" s="13">
        <v>18011.849999999999</v>
      </c>
      <c r="U39" s="13">
        <f t="shared" si="9"/>
        <v>-105.25</v>
      </c>
      <c r="V39" s="13">
        <v>17906.599999999999</v>
      </c>
      <c r="W39" s="13">
        <f t="shared" si="10"/>
        <v>17906.599999999999</v>
      </c>
      <c r="X39" s="14">
        <f t="shared" si="49"/>
        <v>215.31999999999971</v>
      </c>
    </row>
    <row r="40" spans="1:24" s="9" customFormat="1" ht="18.75" x14ac:dyDescent="0.2">
      <c r="A40" s="3">
        <v>8</v>
      </c>
      <c r="B40" s="3" t="s">
        <v>4</v>
      </c>
      <c r="C40" s="4" t="s">
        <v>36</v>
      </c>
      <c r="D40" s="12">
        <f>SUM(D41:D42)</f>
        <v>124056.69</v>
      </c>
      <c r="E40" s="12">
        <f t="shared" ref="E40:X40" si="50">SUM(E41:E42)</f>
        <v>11516.349999999991</v>
      </c>
      <c r="F40" s="12">
        <f t="shared" si="50"/>
        <v>135573.03999999998</v>
      </c>
      <c r="G40" s="12">
        <f t="shared" si="50"/>
        <v>-736.69999999998254</v>
      </c>
      <c r="H40" s="12">
        <f t="shared" si="50"/>
        <v>134836.34</v>
      </c>
      <c r="I40" s="12">
        <f t="shared" si="50"/>
        <v>0</v>
      </c>
      <c r="J40" s="12">
        <f t="shared" si="50"/>
        <v>134836.34</v>
      </c>
      <c r="K40" s="12">
        <f t="shared" si="50"/>
        <v>1281.4799999999814</v>
      </c>
      <c r="L40" s="12">
        <f t="shared" si="50"/>
        <v>136117.81999999998</v>
      </c>
      <c r="M40" s="12">
        <f t="shared" si="50"/>
        <v>286.65000000002328</v>
      </c>
      <c r="N40" s="12">
        <f t="shared" si="50"/>
        <v>136404.47</v>
      </c>
      <c r="O40" s="12">
        <f t="shared" ref="O40:T40" si="51">SUM(O41:O42)</f>
        <v>6073.6200000000008</v>
      </c>
      <c r="P40" s="12">
        <f t="shared" si="51"/>
        <v>142478.09000000003</v>
      </c>
      <c r="Q40" s="12">
        <f t="shared" si="51"/>
        <v>-800.01000000000931</v>
      </c>
      <c r="R40" s="12">
        <f t="shared" si="51"/>
        <v>141678.08000000002</v>
      </c>
      <c r="S40" s="12">
        <f t="shared" si="51"/>
        <v>36185.290000000008</v>
      </c>
      <c r="T40" s="12">
        <f t="shared" si="51"/>
        <v>177863.37000000002</v>
      </c>
      <c r="U40" s="12">
        <f t="shared" si="50"/>
        <v>263.1400000000026</v>
      </c>
      <c r="V40" s="12">
        <f t="shared" si="50"/>
        <v>178126.51</v>
      </c>
      <c r="W40" s="12">
        <f t="shared" ref="W40" si="52">SUM(W41:W42)</f>
        <v>178126.51</v>
      </c>
      <c r="X40" s="12">
        <f t="shared" si="50"/>
        <v>12324.269999999993</v>
      </c>
    </row>
    <row r="41" spans="1:24" ht="18.75" x14ac:dyDescent="0.25">
      <c r="A41" s="2">
        <v>8</v>
      </c>
      <c r="B41" s="2">
        <v>1</v>
      </c>
      <c r="C41" s="10" t="s">
        <v>37</v>
      </c>
      <c r="D41" s="13">
        <v>120544.45</v>
      </c>
      <c r="E41" s="14">
        <f>F41-D41</f>
        <v>11516.349999999991</v>
      </c>
      <c r="F41" s="13">
        <v>132060.79999999999</v>
      </c>
      <c r="G41" s="14">
        <f>H41-F41</f>
        <v>-736.69999999998254</v>
      </c>
      <c r="H41" s="13">
        <v>131324.1</v>
      </c>
      <c r="I41" s="14">
        <f>J41-H41</f>
        <v>0</v>
      </c>
      <c r="J41" s="13">
        <v>131324.1</v>
      </c>
      <c r="K41" s="14">
        <f>L41-J41</f>
        <v>1281.4799999999814</v>
      </c>
      <c r="L41" s="13">
        <v>132605.57999999999</v>
      </c>
      <c r="M41" s="14">
        <f>N41-L41</f>
        <v>286.65000000002328</v>
      </c>
      <c r="N41" s="13">
        <v>132892.23000000001</v>
      </c>
      <c r="O41" s="14">
        <f>P41-N41</f>
        <v>5915.2200000000012</v>
      </c>
      <c r="P41" s="13">
        <v>138807.45000000001</v>
      </c>
      <c r="Q41" s="14">
        <f>R41-P41</f>
        <v>-800.01000000000931</v>
      </c>
      <c r="R41" s="13">
        <v>138007.44</v>
      </c>
      <c r="S41" s="14">
        <f>T41-R41</f>
        <v>36185.290000000008</v>
      </c>
      <c r="T41" s="13">
        <v>174192.73</v>
      </c>
      <c r="U41" s="13">
        <f t="shared" si="9"/>
        <v>-220.30999999999767</v>
      </c>
      <c r="V41" s="13">
        <v>173972.42</v>
      </c>
      <c r="W41" s="13">
        <f t="shared" si="10"/>
        <v>173972.42</v>
      </c>
      <c r="X41" s="14">
        <f>E41+G41+I41+K41++U41</f>
        <v>11840.819999999992</v>
      </c>
    </row>
    <row r="42" spans="1:24" ht="30" x14ac:dyDescent="0.25">
      <c r="A42" s="2">
        <v>8</v>
      </c>
      <c r="B42" s="2">
        <v>4</v>
      </c>
      <c r="C42" s="10" t="s">
        <v>38</v>
      </c>
      <c r="D42" s="13">
        <v>3512.24</v>
      </c>
      <c r="E42" s="14">
        <f>F42-D42</f>
        <v>0</v>
      </c>
      <c r="F42" s="13">
        <v>3512.24</v>
      </c>
      <c r="G42" s="14">
        <f>H42-F42</f>
        <v>0</v>
      </c>
      <c r="H42" s="13">
        <v>3512.24</v>
      </c>
      <c r="I42" s="14">
        <f>J42-H42</f>
        <v>0</v>
      </c>
      <c r="J42" s="13">
        <v>3512.24</v>
      </c>
      <c r="K42" s="14">
        <f>L42-J42</f>
        <v>0</v>
      </c>
      <c r="L42" s="13">
        <v>3512.24</v>
      </c>
      <c r="M42" s="14">
        <f>N42-L42</f>
        <v>0</v>
      </c>
      <c r="N42" s="13">
        <v>3512.24</v>
      </c>
      <c r="O42" s="14">
        <f>P42-N42</f>
        <v>158.40000000000009</v>
      </c>
      <c r="P42" s="13">
        <v>3670.64</v>
      </c>
      <c r="Q42" s="14">
        <f>R42-P42</f>
        <v>0</v>
      </c>
      <c r="R42" s="13">
        <v>3670.64</v>
      </c>
      <c r="S42" s="14">
        <f>T42-R42</f>
        <v>0</v>
      </c>
      <c r="T42" s="13">
        <v>3670.64</v>
      </c>
      <c r="U42" s="13">
        <f t="shared" si="9"/>
        <v>483.45000000000027</v>
      </c>
      <c r="V42" s="13">
        <v>4154.09</v>
      </c>
      <c r="W42" s="13">
        <f t="shared" si="10"/>
        <v>4154.09</v>
      </c>
      <c r="X42" s="14">
        <f>E42+G42+I42+K42++U42</f>
        <v>483.45000000000027</v>
      </c>
    </row>
    <row r="43" spans="1:24" s="9" customFormat="1" ht="18.75" x14ac:dyDescent="0.2">
      <c r="A43" s="3">
        <v>10</v>
      </c>
      <c r="B43" s="3" t="s">
        <v>4</v>
      </c>
      <c r="C43" s="4" t="s">
        <v>39</v>
      </c>
      <c r="D43" s="12">
        <f>SUM(D44:D46)</f>
        <v>744381.8</v>
      </c>
      <c r="E43" s="12">
        <f t="shared" ref="E43:X43" si="53">SUM(E44:E46)</f>
        <v>1.0000000009313226E-2</v>
      </c>
      <c r="F43" s="12">
        <f t="shared" si="53"/>
        <v>744381.81</v>
      </c>
      <c r="G43" s="12">
        <f t="shared" si="53"/>
        <v>-1388.4099999999889</v>
      </c>
      <c r="H43" s="12">
        <f t="shared" si="53"/>
        <v>742993.4</v>
      </c>
      <c r="I43" s="12">
        <f t="shared" si="53"/>
        <v>0</v>
      </c>
      <c r="J43" s="12">
        <f t="shared" si="53"/>
        <v>742993.4</v>
      </c>
      <c r="K43" s="12">
        <f t="shared" si="53"/>
        <v>0</v>
      </c>
      <c r="L43" s="12">
        <f t="shared" si="53"/>
        <v>742993.4</v>
      </c>
      <c r="M43" s="12">
        <f t="shared" si="53"/>
        <v>0</v>
      </c>
      <c r="N43" s="12">
        <f t="shared" si="53"/>
        <v>742993.4</v>
      </c>
      <c r="O43" s="12">
        <f t="shared" ref="O43:T43" si="54">SUM(O44:O46)</f>
        <v>51185.869999999988</v>
      </c>
      <c r="P43" s="12">
        <f t="shared" si="54"/>
        <v>794179.27000000014</v>
      </c>
      <c r="Q43" s="12">
        <f t="shared" si="54"/>
        <v>13805.599999999948</v>
      </c>
      <c r="R43" s="12">
        <f t="shared" si="54"/>
        <v>807984.87</v>
      </c>
      <c r="S43" s="12">
        <f t="shared" si="54"/>
        <v>0</v>
      </c>
      <c r="T43" s="12">
        <f t="shared" si="54"/>
        <v>807984.87</v>
      </c>
      <c r="U43" s="12">
        <f t="shared" si="53"/>
        <v>103260.21000000006</v>
      </c>
      <c r="V43" s="12">
        <f t="shared" si="53"/>
        <v>911245.08000000007</v>
      </c>
      <c r="W43" s="12">
        <f t="shared" ref="W43" si="55">SUM(W44:W46)</f>
        <v>911245.08000000007</v>
      </c>
      <c r="X43" s="12">
        <f t="shared" si="53"/>
        <v>101871.81000000008</v>
      </c>
    </row>
    <row r="44" spans="1:24" ht="18.75" x14ac:dyDescent="0.25">
      <c r="A44" s="2">
        <v>10</v>
      </c>
      <c r="B44" s="2">
        <v>3</v>
      </c>
      <c r="C44" s="10" t="s">
        <v>40</v>
      </c>
      <c r="D44" s="13">
        <v>189342.24</v>
      </c>
      <c r="E44" s="14">
        <f>F44-D44</f>
        <v>1.0000000009313226E-2</v>
      </c>
      <c r="F44" s="13">
        <v>189342.25</v>
      </c>
      <c r="G44" s="14">
        <f>H44-F44</f>
        <v>0</v>
      </c>
      <c r="H44" s="13">
        <v>189342.25</v>
      </c>
      <c r="I44" s="14">
        <f>J44-H44</f>
        <v>0</v>
      </c>
      <c r="J44" s="13">
        <v>189342.25</v>
      </c>
      <c r="K44" s="14">
        <f>L44-J44</f>
        <v>0</v>
      </c>
      <c r="L44" s="13">
        <v>189342.25</v>
      </c>
      <c r="M44" s="14">
        <f>N44-L44</f>
        <v>0</v>
      </c>
      <c r="N44" s="13">
        <v>189342.25</v>
      </c>
      <c r="O44" s="14">
        <f>P44-N44</f>
        <v>2977.9500000000116</v>
      </c>
      <c r="P44" s="13">
        <v>192320.2</v>
      </c>
      <c r="Q44" s="14">
        <f>R44-P44</f>
        <v>46.769999999989523</v>
      </c>
      <c r="R44" s="13">
        <v>192366.97</v>
      </c>
      <c r="S44" s="14">
        <f>T44-R44</f>
        <v>0</v>
      </c>
      <c r="T44" s="13">
        <v>192366.97</v>
      </c>
      <c r="U44" s="13">
        <f t="shared" si="9"/>
        <v>6856.9100000000035</v>
      </c>
      <c r="V44" s="13">
        <v>199223.88</v>
      </c>
      <c r="W44" s="13">
        <f t="shared" si="10"/>
        <v>199223.88</v>
      </c>
      <c r="X44" s="14">
        <f>E44+G44+I44+K44+U44</f>
        <v>6856.9200000000128</v>
      </c>
    </row>
    <row r="45" spans="1:24" ht="18.75" x14ac:dyDescent="0.25">
      <c r="A45" s="2">
        <v>10</v>
      </c>
      <c r="B45" s="2">
        <v>4</v>
      </c>
      <c r="C45" s="10" t="s">
        <v>41</v>
      </c>
      <c r="D45" s="13">
        <v>530251.80000000005</v>
      </c>
      <c r="E45" s="14">
        <f t="shared" ref="E45:E46" si="56">F45-D45</f>
        <v>0</v>
      </c>
      <c r="F45" s="13">
        <v>530251.80000000005</v>
      </c>
      <c r="G45" s="14">
        <f t="shared" ref="G45:G46" si="57">H45-F45</f>
        <v>-1421.2399999999907</v>
      </c>
      <c r="H45" s="13">
        <v>528830.56000000006</v>
      </c>
      <c r="I45" s="14">
        <f t="shared" ref="I45:I46" si="58">J45-H45</f>
        <v>0</v>
      </c>
      <c r="J45" s="13">
        <v>528830.56000000006</v>
      </c>
      <c r="K45" s="14">
        <f t="shared" ref="K45:M46" si="59">L45-J45</f>
        <v>0</v>
      </c>
      <c r="L45" s="13">
        <v>528830.56000000006</v>
      </c>
      <c r="M45" s="14">
        <f t="shared" si="59"/>
        <v>0</v>
      </c>
      <c r="N45" s="13">
        <v>528830.56000000006</v>
      </c>
      <c r="O45" s="14">
        <f t="shared" ref="O45:O46" si="60">P45-N45</f>
        <v>47043.599999999977</v>
      </c>
      <c r="P45" s="13">
        <v>575874.16</v>
      </c>
      <c r="Q45" s="14">
        <f t="shared" ref="Q45:Q46" si="61">R45-P45</f>
        <v>13758.829999999958</v>
      </c>
      <c r="R45" s="13">
        <v>589632.99</v>
      </c>
      <c r="S45" s="14">
        <f t="shared" ref="S45:S46" si="62">T45-R45</f>
        <v>0</v>
      </c>
      <c r="T45" s="13">
        <v>589632.99</v>
      </c>
      <c r="U45" s="13">
        <f t="shared" si="9"/>
        <v>96412.190000000061</v>
      </c>
      <c r="V45" s="13">
        <v>686045.18</v>
      </c>
      <c r="W45" s="13">
        <f t="shared" si="10"/>
        <v>686045.18</v>
      </c>
      <c r="X45" s="14">
        <f t="shared" ref="X45:X46" si="63">E45+G45+I45+K45+U45</f>
        <v>94990.95000000007</v>
      </c>
    </row>
    <row r="46" spans="1:24" ht="18.75" x14ac:dyDescent="0.25">
      <c r="A46" s="2">
        <v>10</v>
      </c>
      <c r="B46" s="2">
        <v>6</v>
      </c>
      <c r="C46" s="10" t="s">
        <v>42</v>
      </c>
      <c r="D46" s="13">
        <v>24787.759999999998</v>
      </c>
      <c r="E46" s="14">
        <f t="shared" si="56"/>
        <v>0</v>
      </c>
      <c r="F46" s="13">
        <v>24787.759999999998</v>
      </c>
      <c r="G46" s="14">
        <f t="shared" si="57"/>
        <v>32.830000000001746</v>
      </c>
      <c r="H46" s="13">
        <v>24820.59</v>
      </c>
      <c r="I46" s="14">
        <f t="shared" si="58"/>
        <v>0</v>
      </c>
      <c r="J46" s="13">
        <v>24820.59</v>
      </c>
      <c r="K46" s="14">
        <f t="shared" si="59"/>
        <v>0</v>
      </c>
      <c r="L46" s="13">
        <v>24820.59</v>
      </c>
      <c r="M46" s="14">
        <f t="shared" si="59"/>
        <v>0</v>
      </c>
      <c r="N46" s="13">
        <v>24820.59</v>
      </c>
      <c r="O46" s="14">
        <f t="shared" si="60"/>
        <v>1164.3199999999997</v>
      </c>
      <c r="P46" s="13">
        <v>25984.91</v>
      </c>
      <c r="Q46" s="14">
        <f t="shared" si="61"/>
        <v>0</v>
      </c>
      <c r="R46" s="13">
        <v>25984.91</v>
      </c>
      <c r="S46" s="14">
        <f t="shared" si="62"/>
        <v>0</v>
      </c>
      <c r="T46" s="13">
        <v>25984.91</v>
      </c>
      <c r="U46" s="13">
        <f t="shared" si="9"/>
        <v>-8.8899999999994179</v>
      </c>
      <c r="V46" s="13">
        <v>25976.02</v>
      </c>
      <c r="W46" s="13">
        <f t="shared" si="10"/>
        <v>25976.02</v>
      </c>
      <c r="X46" s="14">
        <f t="shared" si="63"/>
        <v>23.940000000002328</v>
      </c>
    </row>
    <row r="47" spans="1:24" s="9" customFormat="1" ht="18.75" x14ac:dyDescent="0.2">
      <c r="A47" s="3">
        <v>11</v>
      </c>
      <c r="B47" s="3" t="s">
        <v>4</v>
      </c>
      <c r="C47" s="4" t="s">
        <v>43</v>
      </c>
      <c r="D47" s="12">
        <f>SUM(D48:D49)</f>
        <v>22035.279999999999</v>
      </c>
      <c r="E47" s="12">
        <f t="shared" ref="E47:X47" si="64">SUM(E48:E49)</f>
        <v>4297.2900000000009</v>
      </c>
      <c r="F47" s="12">
        <f>SUM(F48:F49)</f>
        <v>26332.57</v>
      </c>
      <c r="G47" s="12">
        <f t="shared" si="64"/>
        <v>0</v>
      </c>
      <c r="H47" s="12">
        <f t="shared" si="64"/>
        <v>26332.57</v>
      </c>
      <c r="I47" s="12">
        <f t="shared" si="64"/>
        <v>0</v>
      </c>
      <c r="J47" s="12">
        <f t="shared" si="64"/>
        <v>26332.57</v>
      </c>
      <c r="K47" s="12">
        <f t="shared" si="64"/>
        <v>75.360000000000582</v>
      </c>
      <c r="L47" s="12">
        <f t="shared" si="64"/>
        <v>26407.93</v>
      </c>
      <c r="M47" s="12">
        <f t="shared" si="64"/>
        <v>109.40999999999985</v>
      </c>
      <c r="N47" s="12">
        <f t="shared" si="64"/>
        <v>26517.34</v>
      </c>
      <c r="O47" s="12">
        <f t="shared" ref="O47:T47" si="65">SUM(O48:O49)</f>
        <v>751.19000000000096</v>
      </c>
      <c r="P47" s="12">
        <f t="shared" si="65"/>
        <v>27268.530000000002</v>
      </c>
      <c r="Q47" s="12">
        <f t="shared" si="65"/>
        <v>0</v>
      </c>
      <c r="R47" s="12">
        <f t="shared" si="65"/>
        <v>27268.530000000002</v>
      </c>
      <c r="S47" s="12">
        <f t="shared" si="65"/>
        <v>0</v>
      </c>
      <c r="T47" s="12">
        <f t="shared" si="65"/>
        <v>27268.530000000002</v>
      </c>
      <c r="U47" s="12">
        <f>SUM(U48:U49)</f>
        <v>0</v>
      </c>
      <c r="V47" s="12">
        <f t="shared" si="64"/>
        <v>27268.530000000002</v>
      </c>
      <c r="W47" s="12">
        <f t="shared" ref="W47" si="66">SUM(W48:W49)</f>
        <v>27268.530000000002</v>
      </c>
      <c r="X47" s="12">
        <f t="shared" si="64"/>
        <v>4372.6500000000015</v>
      </c>
    </row>
    <row r="48" spans="1:24" ht="18.75" x14ac:dyDescent="0.25">
      <c r="A48" s="2">
        <v>11</v>
      </c>
      <c r="B48" s="2">
        <v>2</v>
      </c>
      <c r="C48" s="10" t="s">
        <v>44</v>
      </c>
      <c r="D48" s="13">
        <v>19160.189999999999</v>
      </c>
      <c r="E48" s="14">
        <f>F48-D48</f>
        <v>4297.2900000000009</v>
      </c>
      <c r="F48" s="13">
        <v>23457.48</v>
      </c>
      <c r="G48" s="14">
        <f>H48-F48</f>
        <v>0</v>
      </c>
      <c r="H48" s="13">
        <v>23457.48</v>
      </c>
      <c r="I48" s="14">
        <f>J48-H48</f>
        <v>0</v>
      </c>
      <c r="J48" s="13">
        <v>23457.48</v>
      </c>
      <c r="K48" s="14">
        <f>L48-J48</f>
        <v>75.360000000000582</v>
      </c>
      <c r="L48" s="13">
        <v>23532.84</v>
      </c>
      <c r="M48" s="14">
        <f>N48-L48</f>
        <v>109.40999999999985</v>
      </c>
      <c r="N48" s="13">
        <v>23642.25</v>
      </c>
      <c r="O48" s="14">
        <f>P48-N48</f>
        <v>621.31000000000131</v>
      </c>
      <c r="P48" s="13">
        <v>24263.56</v>
      </c>
      <c r="Q48" s="14">
        <f>R48-P48</f>
        <v>0</v>
      </c>
      <c r="R48" s="13">
        <v>24263.56</v>
      </c>
      <c r="S48" s="14">
        <f>T48-R48</f>
        <v>0</v>
      </c>
      <c r="T48" s="13">
        <v>24263.56</v>
      </c>
      <c r="U48" s="13">
        <f t="shared" si="9"/>
        <v>0</v>
      </c>
      <c r="V48" s="13">
        <v>24263.56</v>
      </c>
      <c r="W48" s="13">
        <f t="shared" si="10"/>
        <v>24263.56</v>
      </c>
      <c r="X48" s="14">
        <f>E48+G48+I48+K48+U48</f>
        <v>4372.6500000000015</v>
      </c>
    </row>
    <row r="49" spans="1:24" ht="30" x14ac:dyDescent="0.25">
      <c r="A49" s="2">
        <v>11</v>
      </c>
      <c r="B49" s="2">
        <v>5</v>
      </c>
      <c r="C49" s="10" t="s">
        <v>57</v>
      </c>
      <c r="D49" s="13">
        <v>2875.09</v>
      </c>
      <c r="E49" s="14">
        <f>F49-D49</f>
        <v>0</v>
      </c>
      <c r="F49" s="13">
        <v>2875.09</v>
      </c>
      <c r="G49" s="14">
        <f>H49-F49</f>
        <v>0</v>
      </c>
      <c r="H49" s="13">
        <v>2875.09</v>
      </c>
      <c r="I49" s="14">
        <f>J49-H49</f>
        <v>0</v>
      </c>
      <c r="J49" s="13">
        <v>2875.09</v>
      </c>
      <c r="K49" s="14">
        <f>L49-J49</f>
        <v>0</v>
      </c>
      <c r="L49" s="13">
        <v>2875.09</v>
      </c>
      <c r="M49" s="14">
        <f>N49-L49</f>
        <v>0</v>
      </c>
      <c r="N49" s="13">
        <v>2875.09</v>
      </c>
      <c r="O49" s="14">
        <f>P49-N49</f>
        <v>129.87999999999965</v>
      </c>
      <c r="P49" s="13">
        <v>3004.97</v>
      </c>
      <c r="Q49" s="14">
        <f>R49-P49</f>
        <v>0</v>
      </c>
      <c r="R49" s="13">
        <v>3004.97</v>
      </c>
      <c r="S49" s="14">
        <f>T49-R49</f>
        <v>0</v>
      </c>
      <c r="T49" s="13">
        <v>3004.97</v>
      </c>
      <c r="U49" s="13">
        <f t="shared" si="9"/>
        <v>0</v>
      </c>
      <c r="V49" s="13">
        <v>3004.97</v>
      </c>
      <c r="W49" s="13">
        <f t="shared" si="10"/>
        <v>3004.97</v>
      </c>
      <c r="X49" s="14">
        <f>E49+G49+I49+K49+U49</f>
        <v>0</v>
      </c>
    </row>
    <row r="50" spans="1:24" s="9" customFormat="1" ht="28.5" x14ac:dyDescent="0.2">
      <c r="A50" s="3">
        <v>13</v>
      </c>
      <c r="B50" s="3" t="s">
        <v>4</v>
      </c>
      <c r="C50" s="4" t="s">
        <v>45</v>
      </c>
      <c r="D50" s="12">
        <f>SUM(D51)</f>
        <v>0</v>
      </c>
      <c r="E50" s="12">
        <f t="shared" ref="E50:X50" si="67">SUM(E51)</f>
        <v>0</v>
      </c>
      <c r="F50" s="12">
        <f t="shared" si="67"/>
        <v>0</v>
      </c>
      <c r="G50" s="12">
        <f t="shared" si="67"/>
        <v>0</v>
      </c>
      <c r="H50" s="12">
        <f t="shared" si="67"/>
        <v>0</v>
      </c>
      <c r="I50" s="12">
        <f t="shared" si="67"/>
        <v>0</v>
      </c>
      <c r="J50" s="12">
        <f t="shared" si="67"/>
        <v>0</v>
      </c>
      <c r="K50" s="12">
        <f t="shared" si="67"/>
        <v>0</v>
      </c>
      <c r="L50" s="12">
        <f t="shared" si="67"/>
        <v>0</v>
      </c>
      <c r="M50" s="12">
        <f t="shared" si="67"/>
        <v>0</v>
      </c>
      <c r="N50" s="12">
        <f t="shared" si="67"/>
        <v>0</v>
      </c>
      <c r="O50" s="12">
        <f t="shared" si="67"/>
        <v>0</v>
      </c>
      <c r="P50" s="12">
        <f t="shared" si="67"/>
        <v>0</v>
      </c>
      <c r="Q50" s="12">
        <f t="shared" si="67"/>
        <v>0</v>
      </c>
      <c r="R50" s="12">
        <f t="shared" si="67"/>
        <v>0</v>
      </c>
      <c r="S50" s="12">
        <f t="shared" si="67"/>
        <v>0</v>
      </c>
      <c r="T50" s="12">
        <f t="shared" si="67"/>
        <v>0</v>
      </c>
      <c r="U50" s="12">
        <f t="shared" si="67"/>
        <v>0</v>
      </c>
      <c r="V50" s="12">
        <f t="shared" si="67"/>
        <v>0</v>
      </c>
      <c r="W50" s="12">
        <f t="shared" si="67"/>
        <v>0</v>
      </c>
      <c r="X50" s="12">
        <f t="shared" si="67"/>
        <v>0</v>
      </c>
    </row>
    <row r="51" spans="1:24" ht="30" x14ac:dyDescent="0.25">
      <c r="A51" s="2">
        <v>13</v>
      </c>
      <c r="B51" s="2">
        <v>1</v>
      </c>
      <c r="C51" s="10" t="s">
        <v>46</v>
      </c>
      <c r="D51" s="13">
        <v>0</v>
      </c>
      <c r="E51" s="14">
        <f>F51-D51</f>
        <v>0</v>
      </c>
      <c r="F51" s="13">
        <v>0</v>
      </c>
      <c r="G51" s="14">
        <f>H51-F51</f>
        <v>0</v>
      </c>
      <c r="H51" s="13">
        <v>0</v>
      </c>
      <c r="I51" s="14">
        <f>J51-H51</f>
        <v>0</v>
      </c>
      <c r="J51" s="13">
        <v>0</v>
      </c>
      <c r="K51" s="14">
        <f>L51-J51</f>
        <v>0</v>
      </c>
      <c r="L51" s="13">
        <v>0</v>
      </c>
      <c r="M51" s="14">
        <f>N51-L51</f>
        <v>0</v>
      </c>
      <c r="N51" s="13">
        <v>0</v>
      </c>
      <c r="O51" s="14">
        <f>P51-N51</f>
        <v>0</v>
      </c>
      <c r="P51" s="13">
        <v>0</v>
      </c>
      <c r="Q51" s="14">
        <f>R51-P51</f>
        <v>0</v>
      </c>
      <c r="R51" s="13">
        <v>0</v>
      </c>
      <c r="S51" s="14">
        <f>T51-R51</f>
        <v>0</v>
      </c>
      <c r="T51" s="13">
        <v>0</v>
      </c>
      <c r="U51" s="13">
        <f t="shared" si="9"/>
        <v>0</v>
      </c>
      <c r="V51" s="13">
        <v>0</v>
      </c>
      <c r="W51" s="13">
        <f t="shared" si="10"/>
        <v>0</v>
      </c>
      <c r="X51" s="14">
        <v>0</v>
      </c>
    </row>
    <row r="52" spans="1:24" s="15" customFormat="1" ht="24.75" customHeight="1" x14ac:dyDescent="0.3">
      <c r="A52" s="16"/>
      <c r="B52" s="16"/>
      <c r="C52" s="17" t="s">
        <v>47</v>
      </c>
      <c r="D52" s="18">
        <f>D7+D16+D18+D21+D26+D31+D33+D40+D43+D47+D50</f>
        <v>2198571.8699999996</v>
      </c>
      <c r="E52" s="18">
        <f t="shared" ref="E52:V52" si="68">E7+E16+E18+E21+E26+E31+E33+E40+E43+E47+E50</f>
        <v>6961.7099999999919</v>
      </c>
      <c r="F52" s="18">
        <f>F7+F16+F18+F21+F26+F31+F33+F40+F43+F47+F50</f>
        <v>2205533.5799999996</v>
      </c>
      <c r="G52" s="18">
        <f t="shared" si="68"/>
        <v>68783.620000000054</v>
      </c>
      <c r="H52" s="18">
        <f t="shared" si="68"/>
        <v>2274317.2000000002</v>
      </c>
      <c r="I52" s="18">
        <f t="shared" si="68"/>
        <v>8095.8000000000011</v>
      </c>
      <c r="J52" s="18">
        <f t="shared" si="68"/>
        <v>2282413</v>
      </c>
      <c r="K52" s="18">
        <f t="shared" si="68"/>
        <v>-13918.780000000053</v>
      </c>
      <c r="L52" s="18">
        <f t="shared" si="68"/>
        <v>2268494.2200000002</v>
      </c>
      <c r="M52" s="18">
        <f t="shared" si="68"/>
        <v>3882.1900000000101</v>
      </c>
      <c r="N52" s="18">
        <f t="shared" si="68"/>
        <v>2272376.4099999997</v>
      </c>
      <c r="O52" s="18">
        <f t="shared" ref="O52:T52" si="69">O7+O16+O18+O21+O26+O31+O33+O40+O43+O47+O50</f>
        <v>111412.56000000003</v>
      </c>
      <c r="P52" s="18">
        <f t="shared" si="69"/>
        <v>2383788.9700000002</v>
      </c>
      <c r="Q52" s="18">
        <f t="shared" si="69"/>
        <v>16841.829999999889</v>
      </c>
      <c r="R52" s="18">
        <f t="shared" si="69"/>
        <v>2400630.7999999998</v>
      </c>
      <c r="S52" s="18">
        <f t="shared" si="69"/>
        <v>104179.63000000005</v>
      </c>
      <c r="T52" s="18">
        <f t="shared" si="69"/>
        <v>2504810.4299999997</v>
      </c>
      <c r="U52" s="18">
        <f t="shared" si="68"/>
        <v>129438.3400000001</v>
      </c>
      <c r="V52" s="18">
        <f t="shared" si="68"/>
        <v>2634248.77</v>
      </c>
      <c r="W52" s="18">
        <f t="shared" ref="W52" si="70">W7+W16+W18+W21+W26+W31+W33+W40+W43+W47+W50</f>
        <v>2634248.77</v>
      </c>
      <c r="X52" s="18">
        <f>X7+X16+X18+X21+X26+X31+X33+X40+X43+X47+X50</f>
        <v>199360.69000000009</v>
      </c>
    </row>
    <row r="54" spans="1:24" x14ac:dyDescent="0.25">
      <c r="W54" s="19"/>
    </row>
  </sheetData>
  <sheetProtection autoFilter="0"/>
  <autoFilter ref="A6:X6" xr:uid="{00000000-0009-0000-0000-000000000000}"/>
  <mergeCells count="18">
    <mergeCell ref="C1:V1"/>
    <mergeCell ref="C2:V2"/>
    <mergeCell ref="E5:F5"/>
    <mergeCell ref="G5:H5"/>
    <mergeCell ref="I5:J5"/>
    <mergeCell ref="K5:L5"/>
    <mergeCell ref="M5:N5"/>
    <mergeCell ref="O5:P5"/>
    <mergeCell ref="Q5:R5"/>
    <mergeCell ref="S5:T5"/>
    <mergeCell ref="X4:X6"/>
    <mergeCell ref="A4:A6"/>
    <mergeCell ref="B4:B6"/>
    <mergeCell ref="C4:C6"/>
    <mergeCell ref="D4:D6"/>
    <mergeCell ref="U5:V5"/>
    <mergeCell ref="E4:V4"/>
    <mergeCell ref="W4:W6"/>
  </mergeCells>
  <pageMargins left="0.39370078740157483" right="0.39370078740157483" top="0.98425196850393704" bottom="0.59055118110236227" header="0" footer="0"/>
  <pageSetup paperSize="9" scale="32" fitToHeight="0" orientation="landscape" r:id="rId1"/>
  <headerFooter alignWithMargins="0">
    <oddHeader>&amp;R&amp;14&amp;P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Пользователь</cp:lastModifiedBy>
  <cp:lastPrinted>2023-06-19T13:24:41Z</cp:lastPrinted>
  <dcterms:created xsi:type="dcterms:W3CDTF">2021-04-19T12:22:46Z</dcterms:created>
  <dcterms:modified xsi:type="dcterms:W3CDTF">2023-06-19T13:24:49Z</dcterms:modified>
</cp:coreProperties>
</file>