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KVI1\Desktop\Общая\01 Для Кузнецовой Л.В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кв.смета_13!$A$1:$H$21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/>
  <c r="C14" i="2"/>
  <c r="D14" i="2"/>
  <c r="C15" i="2"/>
  <c r="D15" i="2"/>
  <c r="C11" i="2"/>
  <c r="D11" i="2"/>
  <c r="C12" i="2"/>
  <c r="D12" i="2"/>
  <c r="C6" i="2"/>
  <c r="D6" i="2"/>
  <c r="E6" i="2"/>
  <c r="C7" i="2"/>
  <c r="D7" i="2"/>
  <c r="B7" i="2"/>
  <c r="B15" i="2" l="1"/>
  <c r="B14" i="2" s="1"/>
  <c r="B12" i="2"/>
  <c r="B11" i="2" s="1"/>
  <c r="B6" i="2"/>
  <c r="B19" i="2" l="1"/>
  <c r="E7" i="2" l="1"/>
  <c r="F7" i="2"/>
  <c r="F6" i="2" s="1"/>
  <c r="E8" i="2"/>
  <c r="F8" i="2"/>
  <c r="E9" i="2"/>
  <c r="F9" i="2"/>
  <c r="E10" i="2"/>
  <c r="F10" i="2"/>
  <c r="E12" i="2"/>
  <c r="F12" i="2"/>
  <c r="F11" i="2" s="1"/>
  <c r="E13" i="2"/>
  <c r="F13" i="2"/>
  <c r="E14" i="2"/>
  <c r="F15" i="2"/>
  <c r="F14" i="2" s="1"/>
  <c r="E16" i="2"/>
  <c r="F16" i="2"/>
  <c r="E17" i="2"/>
  <c r="F17" i="2"/>
  <c r="E18" i="2"/>
  <c r="E15" i="2" s="1"/>
  <c r="F18" i="2"/>
  <c r="F19" i="2" l="1"/>
  <c r="E11" i="2"/>
  <c r="G17" i="2"/>
  <c r="G16" i="2"/>
  <c r="E19" i="2" l="1"/>
  <c r="G18" i="2"/>
  <c r="G9" i="2" l="1"/>
  <c r="G8" i="2"/>
  <c r="G10" i="2"/>
  <c r="G13" i="2"/>
  <c r="G14" i="2" l="1"/>
  <c r="G15" i="2"/>
  <c r="G11" i="2" l="1"/>
  <c r="G12" i="2"/>
  <c r="G7" i="2"/>
  <c r="G6" i="2" l="1"/>
  <c r="G19" i="2" l="1"/>
</calcChain>
</file>

<file path=xl/sharedStrings.xml><?xml version="1.0" encoding="utf-8"?>
<sst xmlns="http://schemas.openxmlformats.org/spreadsheetml/2006/main" count="30" uniqueCount="30">
  <si>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</si>
  <si>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</si>
  <si>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</si>
  <si>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</si>
  <si>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</si>
  <si>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</si>
  <si>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</si>
  <si>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</si>
  <si>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</si>
  <si>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</si>
  <si>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</si>
  <si>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</si>
  <si>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</si>
  <si>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</si>
  <si>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</si>
  <si>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</si>
  <si>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</si>
  <si>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</si>
  <si>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</si>
  <si>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Кассовый расход на 22.10.2020 года</t>
  </si>
  <si>
    <t>Кассовый расход с 22.10.2020 года по 29.10.2020 года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</si>
  <si>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по состоянию на 18.12.2020 работы выполнены в полном объеме.</t>
  </si>
  <si>
    <t>По состоянию на 18.12.2020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</si>
  <si>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31 декабря 2020 года</t>
  </si>
  <si>
    <t>Кассовый расход на 31.12.2020 года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</si>
  <si>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(1 часть контракта - 10 862 043,42руб, в том числе краевой - 10 821 064,22 руб., местный бюджет - 40 979,20 рублей)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</si>
  <si>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</t>
  </si>
  <si>
    <t>По состоянию на 31.12.2020 года численность получателей составила 405 человека</t>
  </si>
  <si>
    <t>По состоянию на 31.12.2020 года численность получателей составила 396 человек</t>
  </si>
  <si>
    <t>По состоянию на 31.12.2020 года численность получателей составила 10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</si>
</sst>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2" fillId="0" borderId="1" xfId="1" applyFont="1" applyFill="1" applyBorder="1" applyAlignment="1">
      <alignment horizontal="center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167" fontId="3" fillId="0" borderId="0" xfId="1" applyNumberFormat="1" applyFont="1" applyFill="1"/>
    <xf numFmtId="0" fontId="4" fillId="0" borderId="1" xfId="0" applyFont="1" applyFill="1" applyBorder="1" applyAlignment="1">
      <alignment wrapText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Fill="1" applyBorder="1"/>
    <xf numFmtId="166" fontId="6" fillId="0" borderId="1" xfId="1" applyNumberFormat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wrapText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/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view="pageBreakPreview" topLeftCell="A13" zoomScale="60" zoomScaleNormal="100" workbookViewId="0">
      <selection activeCell="D18" sqref="D18"/>
    </sheetView>
  </sheetViews>
  <sheetFormatPr defaultColWidth="9.140625" defaultRowHeight="23.25" x14ac:dyDescent="0.35"/>
  <cols>
    <col min="1" max="1" width="65.42578125" style="8" customWidth="1"/>
    <col min="2" max="2" width="24.28515625" style="30" customWidth="1"/>
    <col min="3" max="3" width="21.85546875" style="8" hidden="1" customWidth="1"/>
    <col min="4" max="4" width="28.85546875" style="8" customWidth="1"/>
    <col min="5" max="5" width="20.85546875" style="8" hidden="1" customWidth="1"/>
    <col min="6" max="6" width="22" style="8" customWidth="1"/>
    <col min="7" max="7" width="20.140625" style="8" customWidth="1"/>
    <col min="8" max="8" width="102.42578125" style="8" customWidth="1"/>
    <col min="9" max="202" width="9.140625" style="8" customWidth="1"/>
    <col min="203" max="16384" width="9.140625" style="8"/>
  </cols>
  <sheetData>
    <row r="1" spans="1:8" ht="18.75" customHeight="1" x14ac:dyDescent="0.3">
      <c r="A1" s="31" t="s">
        <v>23</v>
      </c>
      <c r="B1" s="31"/>
      <c r="C1" s="31"/>
      <c r="D1" s="31"/>
      <c r="E1" s="31"/>
      <c r="F1" s="31"/>
      <c r="G1" s="31"/>
      <c r="H1" s="31"/>
    </row>
    <row r="2" spans="1:8" ht="22.5" hidden="1" customHeight="1" x14ac:dyDescent="0.3">
      <c r="A2" s="31"/>
      <c r="B2" s="31"/>
      <c r="C2" s="31"/>
      <c r="D2" s="31"/>
      <c r="E2" s="31"/>
      <c r="F2" s="31"/>
      <c r="G2" s="31"/>
      <c r="H2" s="31"/>
    </row>
    <row r="3" spans="1:8" ht="16.5" customHeight="1" x14ac:dyDescent="0.35">
      <c r="A3" s="1"/>
      <c r="B3" s="28"/>
      <c r="C3" s="10"/>
      <c r="D3" s="10"/>
      <c r="E3" s="10"/>
      <c r="F3" s="10"/>
      <c r="G3" s="6"/>
      <c r="H3" s="6" t="s">
        <v>11</v>
      </c>
    </row>
    <row r="4" spans="1:8" ht="43.5" customHeight="1" x14ac:dyDescent="0.3">
      <c r="A4" s="2"/>
      <c r="B4" s="3" t="s">
        <v>13</v>
      </c>
      <c r="C4" s="3" t="s">
        <v>19</v>
      </c>
      <c r="D4" s="3" t="s">
        <v>24</v>
      </c>
      <c r="E4" s="3" t="s">
        <v>20</v>
      </c>
      <c r="F4" s="3" t="s">
        <v>10</v>
      </c>
      <c r="G4" s="3" t="s">
        <v>2</v>
      </c>
      <c r="H4" s="9" t="s">
        <v>12</v>
      </c>
    </row>
    <row r="5" spans="1:8" ht="15" customHeight="1" x14ac:dyDescent="0.3">
      <c r="A5" s="4">
        <v>1</v>
      </c>
      <c r="B5" s="29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7">
        <v>8</v>
      </c>
    </row>
    <row r="6" spans="1:8" ht="21" customHeight="1" x14ac:dyDescent="0.35">
      <c r="A6" s="13" t="s">
        <v>4</v>
      </c>
      <c r="B6" s="14">
        <f>B7</f>
        <v>106499113</v>
      </c>
      <c r="C6" s="14">
        <f t="shared" ref="C6:E6" si="0">C7</f>
        <v>85908571.879999995</v>
      </c>
      <c r="D6" s="14">
        <f t="shared" si="0"/>
        <v>106499112.84</v>
      </c>
      <c r="E6" s="14">
        <f t="shared" si="0"/>
        <v>20590540.960000008</v>
      </c>
      <c r="F6" s="14">
        <f>F7</f>
        <v>0.15999999642372131</v>
      </c>
      <c r="G6" s="15">
        <f t="shared" ref="G6:G19" si="1">D6/B6</f>
        <v>0.9999999984976401</v>
      </c>
      <c r="H6" s="16"/>
    </row>
    <row r="7" spans="1:8" ht="42" customHeight="1" x14ac:dyDescent="0.35">
      <c r="A7" s="13" t="s">
        <v>5</v>
      </c>
      <c r="B7" s="14">
        <f>B8+B9+B10</f>
        <v>106499113</v>
      </c>
      <c r="C7" s="14">
        <f t="shared" ref="C7:D7" si="2">C8+C9+C10</f>
        <v>85908571.879999995</v>
      </c>
      <c r="D7" s="14">
        <f t="shared" si="2"/>
        <v>106499112.84</v>
      </c>
      <c r="E7" s="14">
        <f t="shared" ref="E7:E19" si="3">D7-C7</f>
        <v>20590540.960000008</v>
      </c>
      <c r="F7" s="14">
        <f>B7-D7</f>
        <v>0.15999999642372131</v>
      </c>
      <c r="G7" s="15">
        <f t="shared" si="1"/>
        <v>0.9999999984976401</v>
      </c>
      <c r="H7" s="16"/>
    </row>
    <row r="8" spans="1:8" ht="90.75" customHeight="1" x14ac:dyDescent="0.35">
      <c r="A8" s="17" t="s">
        <v>1</v>
      </c>
      <c r="B8" s="18">
        <v>61351567</v>
      </c>
      <c r="C8" s="18">
        <v>51791837</v>
      </c>
      <c r="D8" s="18">
        <v>61351566.840000004</v>
      </c>
      <c r="E8" s="19">
        <f t="shared" si="3"/>
        <v>9559729.8400000036</v>
      </c>
      <c r="F8" s="19">
        <f>B8-D8</f>
        <v>0.15999999642372131</v>
      </c>
      <c r="G8" s="20">
        <f t="shared" si="1"/>
        <v>0.99999999739207968</v>
      </c>
      <c r="H8" s="21" t="s">
        <v>27</v>
      </c>
    </row>
    <row r="9" spans="1:8" ht="45" customHeight="1" x14ac:dyDescent="0.35">
      <c r="A9" s="17" t="s">
        <v>14</v>
      </c>
      <c r="B9" s="18">
        <v>44497546</v>
      </c>
      <c r="C9" s="18">
        <v>33466734.879999999</v>
      </c>
      <c r="D9" s="18">
        <v>44497546</v>
      </c>
      <c r="E9" s="19">
        <f t="shared" si="3"/>
        <v>11030811.120000001</v>
      </c>
      <c r="F9" s="19">
        <f>B9-D9</f>
        <v>0</v>
      </c>
      <c r="G9" s="20">
        <f t="shared" si="1"/>
        <v>1</v>
      </c>
      <c r="H9" s="21" t="s">
        <v>28</v>
      </c>
    </row>
    <row r="10" spans="1:8" ht="93" x14ac:dyDescent="0.35">
      <c r="A10" s="17" t="s">
        <v>0</v>
      </c>
      <c r="B10" s="18">
        <v>650000</v>
      </c>
      <c r="C10" s="18">
        <v>650000</v>
      </c>
      <c r="D10" s="18">
        <v>650000</v>
      </c>
      <c r="E10" s="19">
        <f t="shared" si="3"/>
        <v>0</v>
      </c>
      <c r="F10" s="19">
        <f>B10-D10</f>
        <v>0</v>
      </c>
      <c r="G10" s="20">
        <f t="shared" si="1"/>
        <v>1</v>
      </c>
      <c r="H10" s="21" t="s">
        <v>29</v>
      </c>
    </row>
    <row r="11" spans="1:8" x14ac:dyDescent="0.35">
      <c r="A11" s="13" t="s">
        <v>7</v>
      </c>
      <c r="B11" s="22">
        <f>B12</f>
        <v>1732039.8</v>
      </c>
      <c r="C11" s="22">
        <f t="shared" ref="C11:D11" si="4">C12</f>
        <v>1273039.8</v>
      </c>
      <c r="D11" s="22">
        <f t="shared" si="4"/>
        <v>1732039.8</v>
      </c>
      <c r="E11" s="14">
        <f t="shared" si="3"/>
        <v>459000</v>
      </c>
      <c r="F11" s="22">
        <f t="shared" ref="C11:F12" si="5">F12</f>
        <v>0</v>
      </c>
      <c r="G11" s="15">
        <f t="shared" si="1"/>
        <v>1</v>
      </c>
      <c r="H11" s="16"/>
    </row>
    <row r="12" spans="1:8" ht="45.75" x14ac:dyDescent="0.35">
      <c r="A12" s="23" t="s">
        <v>6</v>
      </c>
      <c r="B12" s="22">
        <f>B13</f>
        <v>1732039.8</v>
      </c>
      <c r="C12" s="22">
        <f t="shared" si="5"/>
        <v>1273039.8</v>
      </c>
      <c r="D12" s="22">
        <f t="shared" si="5"/>
        <v>1732039.8</v>
      </c>
      <c r="E12" s="14">
        <f t="shared" si="3"/>
        <v>459000</v>
      </c>
      <c r="F12" s="14">
        <f>B12-D12</f>
        <v>0</v>
      </c>
      <c r="G12" s="15">
        <f t="shared" si="1"/>
        <v>1</v>
      </c>
      <c r="H12" s="16"/>
    </row>
    <row r="13" spans="1:8" ht="139.5" customHeight="1" x14ac:dyDescent="0.35">
      <c r="A13" s="17" t="s">
        <v>15</v>
      </c>
      <c r="B13" s="18">
        <v>1732039.8</v>
      </c>
      <c r="C13" s="18">
        <v>1273039.8</v>
      </c>
      <c r="D13" s="18">
        <v>1732039.8</v>
      </c>
      <c r="E13" s="19">
        <f>D13-C13</f>
        <v>459000</v>
      </c>
      <c r="F13" s="19">
        <f>B13-D13</f>
        <v>0</v>
      </c>
      <c r="G13" s="20">
        <f t="shared" si="1"/>
        <v>1</v>
      </c>
      <c r="H13" s="21" t="s">
        <v>21</v>
      </c>
    </row>
    <row r="14" spans="1:8" ht="42" customHeight="1" x14ac:dyDescent="0.35">
      <c r="A14" s="13" t="s">
        <v>8</v>
      </c>
      <c r="B14" s="22">
        <f>B15</f>
        <v>48912594.060000002</v>
      </c>
      <c r="C14" s="22">
        <f t="shared" ref="C14:D14" si="6">C15</f>
        <v>25720371.84</v>
      </c>
      <c r="D14" s="22">
        <f t="shared" si="6"/>
        <v>37082415.259999998</v>
      </c>
      <c r="E14" s="14">
        <f t="shared" si="3"/>
        <v>11362043.419999998</v>
      </c>
      <c r="F14" s="22">
        <f>F15</f>
        <v>11830178.800000004</v>
      </c>
      <c r="G14" s="15">
        <f t="shared" si="1"/>
        <v>0.75813634448648981</v>
      </c>
      <c r="H14" s="16"/>
    </row>
    <row r="15" spans="1:8" ht="40.5" customHeight="1" x14ac:dyDescent="0.35">
      <c r="A15" s="23" t="s">
        <v>9</v>
      </c>
      <c r="B15" s="22">
        <f>SUM(B16:B18)</f>
        <v>48912594.060000002</v>
      </c>
      <c r="C15" s="22">
        <f t="shared" ref="C15:D15" si="7">SUM(C16:C18)</f>
        <v>25720371.84</v>
      </c>
      <c r="D15" s="22">
        <f t="shared" si="7"/>
        <v>37082415.259999998</v>
      </c>
      <c r="E15" s="22">
        <f>E18</f>
        <v>0</v>
      </c>
      <c r="F15" s="22">
        <f>B15-D15</f>
        <v>11830178.800000004</v>
      </c>
      <c r="G15" s="15">
        <f t="shared" si="1"/>
        <v>0.75813634448648981</v>
      </c>
      <c r="H15" s="16"/>
    </row>
    <row r="16" spans="1:8" ht="69.75" x14ac:dyDescent="0.35">
      <c r="A16" s="17" t="s">
        <v>17</v>
      </c>
      <c r="B16" s="24">
        <v>970000</v>
      </c>
      <c r="C16" s="24">
        <v>0</v>
      </c>
      <c r="D16" s="24">
        <v>500000</v>
      </c>
      <c r="E16" s="24">
        <f>D16-C16</f>
        <v>500000</v>
      </c>
      <c r="F16" s="24">
        <f>B16-D16</f>
        <v>470000</v>
      </c>
      <c r="G16" s="20">
        <f t="shared" si="1"/>
        <v>0.51546391752577314</v>
      </c>
      <c r="H16" s="16"/>
    </row>
    <row r="17" spans="1:8" ht="116.25" x14ac:dyDescent="0.35">
      <c r="A17" s="17" t="s">
        <v>18</v>
      </c>
      <c r="B17" s="24">
        <v>22222222.219999999</v>
      </c>
      <c r="C17" s="24">
        <v>0</v>
      </c>
      <c r="D17" s="24">
        <v>10862043.42</v>
      </c>
      <c r="E17" s="24">
        <f>D17-C17</f>
        <v>10862043.42</v>
      </c>
      <c r="F17" s="24">
        <f>B17-D17</f>
        <v>11360178.799999999</v>
      </c>
      <c r="G17" s="20">
        <f t="shared" si="1"/>
        <v>0.4887919539488792</v>
      </c>
      <c r="H17" s="21" t="s">
        <v>25</v>
      </c>
    </row>
    <row r="18" spans="1:8" ht="116.25" x14ac:dyDescent="0.35">
      <c r="A18" s="17" t="s">
        <v>16</v>
      </c>
      <c r="B18" s="18">
        <v>25720371.84</v>
      </c>
      <c r="C18" s="18">
        <v>25720371.84</v>
      </c>
      <c r="D18" s="18">
        <v>25720371.84</v>
      </c>
      <c r="E18" s="19">
        <f t="shared" si="3"/>
        <v>0</v>
      </c>
      <c r="F18" s="19">
        <f>B18-D18</f>
        <v>0</v>
      </c>
      <c r="G18" s="20">
        <f t="shared" si="1"/>
        <v>1</v>
      </c>
      <c r="H18" s="25" t="s">
        <v>22</v>
      </c>
    </row>
    <row r="19" spans="1:8" x14ac:dyDescent="0.35">
      <c r="A19" s="26"/>
      <c r="B19" s="27">
        <f>B6+B11+B14</f>
        <v>157143746.86000001</v>
      </c>
      <c r="C19" s="27">
        <f t="shared" ref="C19:D19" si="8">C6+C11+C14</f>
        <v>112901983.52</v>
      </c>
      <c r="D19" s="27">
        <f t="shared" si="8"/>
        <v>145313567.90000001</v>
      </c>
      <c r="E19" s="14">
        <f t="shared" si="3"/>
        <v>32411584.38000001</v>
      </c>
      <c r="F19" s="27">
        <f>F6+F11+F14</f>
        <v>11830178.960000001</v>
      </c>
      <c r="G19" s="15">
        <f t="shared" si="1"/>
        <v>0.9247174692191884</v>
      </c>
      <c r="H19" s="16"/>
    </row>
    <row r="20" spans="1:8" ht="4.5" customHeight="1" x14ac:dyDescent="0.35">
      <c r="A20" s="10"/>
      <c r="B20" s="28"/>
      <c r="C20" s="10"/>
      <c r="D20" s="10"/>
      <c r="E20" s="10"/>
      <c r="F20" s="10"/>
      <c r="G20" s="10"/>
    </row>
    <row r="21" spans="1:8" ht="61.5" customHeight="1" x14ac:dyDescent="0.3">
      <c r="A21" s="32" t="s">
        <v>26</v>
      </c>
      <c r="B21" s="32"/>
      <c r="C21" s="32"/>
      <c r="D21" s="10"/>
      <c r="E21" s="10"/>
      <c r="F21" s="10" t="s">
        <v>3</v>
      </c>
      <c r="G21" s="10"/>
    </row>
    <row r="22" spans="1:8" x14ac:dyDescent="0.35">
      <c r="A22" s="11"/>
      <c r="B22" s="28"/>
      <c r="C22" s="10"/>
      <c r="D22" s="10"/>
      <c r="E22" s="10"/>
      <c r="F22" s="10"/>
      <c r="G22" s="10"/>
    </row>
    <row r="23" spans="1:8" x14ac:dyDescent="0.35">
      <c r="C23" s="12"/>
    </row>
  </sheetData>
  <mergeCells count="3">
    <mergeCell ref="A1:H1"/>
    <mergeCell ref="A2:H2"/>
    <mergeCell ref="A21:C21"/>
  </mergeCells>
  <pageMargins left="0.15748031496062992" right="0.15748031496062992" top="0.23622047244094491" bottom="0.15748031496062992" header="0.31496062992125984" footer="0.15748031496062992"/>
  <pageSetup paperSize="9" scale="5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BLSKVI1</cp:lastModifiedBy>
  <cp:lastPrinted>2021-01-12T04:52:37Z</cp:lastPrinted>
  <dcterms:created xsi:type="dcterms:W3CDTF">2019-07-19T11:40:04Z</dcterms:created>
  <dcterms:modified xsi:type="dcterms:W3CDTF">2021-01-12T04:53:27Z</dcterms:modified>
</cp:coreProperties>
</file>