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Bltoiv2\общая\01 Для Кузнецовой Л.В\Главе\2023год\главе 21 декабря 2023 пятница\"/>
    </mc:Choice>
  </mc:AlternateContent>
  <bookViews>
    <workbookView xWindow="-120" yWindow="-120" windowWidth="19440" windowHeight="15000"/>
  </bookViews>
  <sheets>
    <sheet name="кв.смета_13" sheetId="2" r:id="rId1"/>
  </sheets>
  <definedNames>
    <definedName name="_xlnm.Print_Titles" localSheetId="0">кв.смета_13!$4:$4</definedName>
    <definedName name="_xlnm.Print_Area" localSheetId="0">кв.смета_13!$A$1:$I$21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2" l="1"/>
  <c r="C15" i="2" s="1"/>
  <c r="C13" i="2"/>
  <c r="C10" i="2"/>
  <c r="C9" i="2"/>
  <c r="C7" i="2"/>
  <c r="C18" i="2" s="1"/>
  <c r="C6" i="2"/>
  <c r="E8" i="2" l="1"/>
  <c r="F17" i="2" l="1"/>
  <c r="F14" i="2"/>
  <c r="F11" i="2"/>
  <c r="F8" i="2"/>
  <c r="D16" i="2" l="1"/>
  <c r="D15" i="2" s="1"/>
  <c r="E17" i="2"/>
  <c r="E16" i="2" s="1"/>
  <c r="E15" i="2" s="1"/>
  <c r="G17" i="2"/>
  <c r="F16" i="2"/>
  <c r="F15" i="2" s="1"/>
  <c r="B16" i="2"/>
  <c r="G16" i="2" l="1"/>
  <c r="B15" i="2"/>
  <c r="G8" i="2"/>
  <c r="G11" i="2"/>
  <c r="G14" i="2"/>
  <c r="E14" i="2"/>
  <c r="E11" i="2"/>
  <c r="E10" i="2" s="1"/>
  <c r="E7" i="2" l="1"/>
  <c r="G15" i="2"/>
  <c r="E13" i="2"/>
  <c r="E9" i="2" s="1"/>
  <c r="E18" i="2" l="1"/>
  <c r="E6" i="2"/>
  <c r="D13" i="2"/>
  <c r="D9" i="2" s="1"/>
  <c r="D10" i="2"/>
  <c r="D7" i="2"/>
  <c r="D18" i="2" l="1"/>
  <c r="D6" i="2"/>
  <c r="B7" i="2"/>
  <c r="G7" i="2" l="1"/>
  <c r="B13" i="2"/>
  <c r="G13" i="2" s="1"/>
  <c r="F13" i="2" l="1"/>
  <c r="F7" i="2" l="1"/>
  <c r="B10" i="2" l="1"/>
  <c r="B9" i="2" l="1"/>
  <c r="G10" i="2"/>
  <c r="F10" i="2"/>
  <c r="B18" i="2" l="1"/>
  <c r="F18" i="2" s="1"/>
  <c r="G9" i="2"/>
  <c r="F9" i="2"/>
  <c r="B6" i="2"/>
  <c r="G6" i="2" s="1"/>
  <c r="G18" i="2" l="1"/>
  <c r="F6" i="2"/>
</calcChain>
</file>

<file path=xl/sharedStrings.xml><?xml version="1.0" encoding="utf-8"?>
<sst xmlns="http://schemas.openxmlformats.org/spreadsheetml/2006/main" count="28" uniqueCount="28">
  <si>
    <t>% исп. год</t>
  </si>
  <si>
    <t>Национальный проект 'Демография'</t>
  </si>
  <si>
    <t>Региональный проект "Финансовая поддержка семей при рождении детей"</t>
  </si>
  <si>
    <t>Региональный проект "Успех каждого ребенка"</t>
  </si>
  <si>
    <t>Национальный проект 'Образование'</t>
  </si>
  <si>
    <t xml:space="preserve">Остаток годового плана     </t>
  </si>
  <si>
    <t>(рублей)</t>
  </si>
  <si>
    <t>Пояснение</t>
  </si>
  <si>
    <t>Утвержденный план на год</t>
  </si>
  <si>
    <t>011P150840;Ежемесячная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</si>
  <si>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Л.В. Кузнецова</t>
  </si>
  <si>
    <t>Наименование</t>
  </si>
  <si>
    <t>ИТОГО</t>
  </si>
  <si>
    <t xml:space="preserve">Реализация регионального проекта "Патриотическое воспитание граждан Российской Федерации"
</t>
  </si>
  <si>
    <t>021E250980;Обновление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</si>
  <si>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021EВ51790;Проведение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</si>
  <si>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Национальный проект 'Культура'</t>
  </si>
  <si>
    <t>Региональный проект "Цифровая культура"</t>
  </si>
  <si>
    <t>04.3.A3.54530; Создание виртуальных концертных залов</t>
  </si>
  <si>
    <t>Расходы произведены в полном объеме.</t>
  </si>
  <si>
    <t>В СОШ № 4 на проведение работ по капитальному ремонту спортивного зала запланированна сумма 1 445 439,23 рублей, кассовое исполнение составило 1 445 439,23 рублей. Заключены муниципальные контракты: от 06.02.2023 года № 0821300000123000001_226612 года в сумме 1 076 852,03 рублей (исполнен). от 24.04.2023 года №2023.515338 в сумме 18 587,20 рублей (исполнен). от 25.04.2023 года № 2023,473112 в  сумме 350 000,00 рублей (исполнен).                                                                 В СОШ № 12 на проведение работ по капитальному ремонту спортивного зала запланированна сумма 1 445 439,22 рублей, кассовое исполнение составило               1 445 439,22рублей. Заключены муниципальные контракты:   от 06.02.2023 года №0821300000123000002_125154 в сумме 1 066 457,60 рублей (исполнен). от 17.04.2023 года № 2023.495508 в сумме 289 900,00 рублей (исполнен). от 26.04.2023 года №2023.513825 в сумме 89 081,62 рублей (исполнен).</t>
  </si>
  <si>
    <t>Заместитель главы администрации - начальник финансового управления администрации Благодарненского муниципального округа Ставропольского края</t>
  </si>
  <si>
    <t>Кассовый расход на 14.12.2023 года</t>
  </si>
  <si>
    <t>Информация о реализации национальных проектов на территории Благодарненского муниципального округа Ставропольского края по состоянию на 21 декабря 2023 года</t>
  </si>
  <si>
    <t>По состоянию на 21.12.2023 года численность получателей составила 788 человек.</t>
  </si>
  <si>
    <t>Кассовый расход на 21.12.2023 года</t>
  </si>
  <si>
    <t>Кассовый расход с 14.12.2023 года по 21.12.2023 года</t>
  </si>
  <si>
    <t>Запланированы бюджетные ассигнования за счет средств бюджета Ставропольского края в размере 3 871 877,18 рублей. Расходы на выплату заработной платы и начисления составили 3 482 635,87 рублей.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</si>
</sst>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[Red]\-#,##0.00;0.00"/>
    <numFmt numFmtId="165" formatCode="000\.00\.000\.0"/>
    <numFmt numFmtId="166" formatCode="0000000000"/>
    <numFmt numFmtId="167" formatCode="#,##0.00_ ;[Red]\-#,##0.00\ 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26"/>
      <name val="Times New Roman"/>
      <family val="1"/>
      <charset val="204"/>
    </font>
    <font>
      <sz val="2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58">
    <xf numFmtId="0" fontId="0" fillId="0" borderId="0" xfId="0"/>
    <xf numFmtId="0" fontId="4" fillId="0" borderId="0" xfId="1" applyFont="1"/>
    <xf numFmtId="0" fontId="4" fillId="0" borderId="0" xfId="1" applyFont="1" applyProtection="1">
      <protection hidden="1"/>
    </xf>
    <xf numFmtId="0" fontId="4" fillId="0" borderId="0" xfId="1" applyFont="1" applyAlignment="1" applyProtection="1">
      <alignment horizontal="right"/>
      <protection hidden="1"/>
    </xf>
    <xf numFmtId="0" fontId="3" fillId="0" borderId="1" xfId="1" applyFont="1" applyBorder="1" applyAlignment="1" applyProtection="1">
      <alignment horizontal="centerContinuous" vertical="center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3" fillId="2" borderId="1" xfId="1" applyFont="1" applyFill="1" applyBorder="1" applyAlignment="1" applyProtection="1">
      <alignment horizontal="center" vertical="center" wrapText="1"/>
      <protection hidden="1"/>
    </xf>
    <xf numFmtId="0" fontId="3" fillId="0" borderId="1" xfId="1" applyFont="1" applyBorder="1" applyAlignment="1" applyProtection="1">
      <alignment horizontal="center"/>
      <protection hidden="1"/>
    </xf>
    <xf numFmtId="0" fontId="3" fillId="0" borderId="1" xfId="0" applyFont="1" applyBorder="1" applyAlignment="1">
      <alignment wrapText="1"/>
    </xf>
    <xf numFmtId="167" fontId="3" fillId="0" borderId="1" xfId="1" applyNumberFormat="1" applyFont="1" applyBorder="1" applyProtection="1">
      <protection hidden="1"/>
    </xf>
    <xf numFmtId="10" fontId="3" fillId="0" borderId="1" xfId="1" applyNumberFormat="1" applyFont="1" applyBorder="1" applyProtection="1">
      <protection hidden="1"/>
    </xf>
    <xf numFmtId="166" fontId="4" fillId="0" borderId="1" xfId="1" applyNumberFormat="1" applyFont="1" applyBorder="1" applyAlignment="1" applyProtection="1">
      <alignment wrapText="1"/>
      <protection hidden="1"/>
    </xf>
    <xf numFmtId="164" fontId="4" fillId="0" borderId="1" xfId="1" applyNumberFormat="1" applyFont="1" applyBorder="1" applyProtection="1">
      <protection hidden="1"/>
    </xf>
    <xf numFmtId="167" fontId="4" fillId="0" borderId="1" xfId="1" applyNumberFormat="1" applyFont="1" applyBorder="1" applyProtection="1">
      <protection hidden="1"/>
    </xf>
    <xf numFmtId="4" fontId="3" fillId="0" borderId="1" xfId="1" applyNumberFormat="1" applyFont="1" applyBorder="1" applyProtection="1">
      <protection hidden="1"/>
    </xf>
    <xf numFmtId="165" fontId="3" fillId="0" borderId="1" xfId="1" applyNumberFormat="1" applyFont="1" applyBorder="1" applyAlignment="1" applyProtection="1">
      <alignment wrapText="1"/>
      <protection hidden="1"/>
    </xf>
    <xf numFmtId="166" fontId="4" fillId="0" borderId="2" xfId="1" applyNumberFormat="1" applyFont="1" applyBorder="1" applyAlignment="1" applyProtection="1">
      <alignment wrapText="1"/>
      <protection hidden="1"/>
    </xf>
    <xf numFmtId="164" fontId="4" fillId="0" borderId="2" xfId="1" applyNumberFormat="1" applyFont="1" applyBorder="1" applyProtection="1">
      <protection hidden="1"/>
    </xf>
    <xf numFmtId="164" fontId="3" fillId="0" borderId="1" xfId="1" applyNumberFormat="1" applyFont="1" applyBorder="1" applyProtection="1">
      <protection hidden="1"/>
    </xf>
    <xf numFmtId="166" fontId="3" fillId="0" borderId="1" xfId="1" applyNumberFormat="1" applyFont="1" applyBorder="1" applyAlignment="1" applyProtection="1">
      <alignment wrapText="1"/>
      <protection hidden="1"/>
    </xf>
    <xf numFmtId="0" fontId="3" fillId="0" borderId="1" xfId="1" applyFont="1" applyBorder="1" applyProtection="1">
      <protection hidden="1"/>
    </xf>
    <xf numFmtId="0" fontId="4" fillId="0" borderId="0" xfId="1" applyFont="1" applyAlignment="1">
      <alignment horizontal="left" wrapText="1"/>
    </xf>
    <xf numFmtId="0" fontId="4" fillId="0" borderId="0" xfId="1" applyFont="1" applyAlignment="1" applyProtection="1">
      <alignment horizontal="left"/>
      <protection hidden="1"/>
    </xf>
    <xf numFmtId="167" fontId="4" fillId="0" borderId="0" xfId="1" applyNumberFormat="1" applyFont="1"/>
    <xf numFmtId="0" fontId="4" fillId="0" borderId="3" xfId="1" applyFont="1" applyBorder="1" applyAlignment="1">
      <alignment horizontal="left" wrapText="1"/>
    </xf>
    <xf numFmtId="0" fontId="4" fillId="0" borderId="4" xfId="1" applyFont="1" applyBorder="1" applyAlignment="1">
      <alignment horizontal="left" wrapText="1"/>
    </xf>
    <xf numFmtId="166" fontId="3" fillId="0" borderId="2" xfId="1" applyNumberFormat="1" applyFont="1" applyBorder="1" applyAlignment="1" applyProtection="1">
      <alignment wrapText="1"/>
      <protection hidden="1"/>
    </xf>
    <xf numFmtId="164" fontId="3" fillId="0" borderId="2" xfId="1" applyNumberFormat="1" applyFont="1" applyBorder="1" applyProtection="1">
      <protection hidden="1"/>
    </xf>
    <xf numFmtId="0" fontId="4" fillId="2" borderId="3" xfId="1" applyFont="1" applyFill="1" applyBorder="1" applyAlignment="1">
      <alignment horizontal="left" wrapText="1"/>
    </xf>
    <xf numFmtId="0" fontId="4" fillId="0" borderId="3" xfId="1" applyFont="1" applyBorder="1" applyAlignment="1">
      <alignment wrapText="1"/>
    </xf>
    <xf numFmtId="0" fontId="4" fillId="0" borderId="4" xfId="1" applyFont="1" applyBorder="1" applyAlignment="1">
      <alignment wrapText="1"/>
    </xf>
    <xf numFmtId="0" fontId="4" fillId="2" borderId="5" xfId="1" applyFont="1" applyFill="1" applyBorder="1" applyAlignment="1">
      <alignment horizontal="left" wrapText="1"/>
    </xf>
    <xf numFmtId="0" fontId="4" fillId="2" borderId="6" xfId="1" applyFont="1" applyFill="1" applyBorder="1" applyAlignment="1">
      <alignment horizontal="left" wrapText="1"/>
    </xf>
    <xf numFmtId="10" fontId="3" fillId="2" borderId="3" xfId="1" applyNumberFormat="1" applyFont="1" applyFill="1" applyBorder="1" applyAlignment="1" applyProtection="1">
      <alignment horizontal="right"/>
      <protection hidden="1"/>
    </xf>
    <xf numFmtId="10" fontId="3" fillId="2" borderId="4" xfId="1" applyNumberFormat="1" applyFont="1" applyFill="1" applyBorder="1" applyAlignment="1" applyProtection="1">
      <alignment horizontal="right"/>
      <protection hidden="1"/>
    </xf>
    <xf numFmtId="0" fontId="4" fillId="0" borderId="0" xfId="1" applyFont="1" applyAlignment="1">
      <alignment horizontal="left" wrapText="1"/>
    </xf>
    <xf numFmtId="10" fontId="3" fillId="0" borderId="3" xfId="1" applyNumberFormat="1" applyFont="1" applyBorder="1" applyAlignment="1" applyProtection="1">
      <alignment horizontal="right"/>
      <protection hidden="1"/>
    </xf>
    <xf numFmtId="10" fontId="3" fillId="0" borderId="4" xfId="1" applyNumberFormat="1" applyFont="1" applyBorder="1" applyAlignment="1" applyProtection="1">
      <alignment horizontal="right"/>
      <protection hidden="1"/>
    </xf>
    <xf numFmtId="0" fontId="3" fillId="0" borderId="0" xfId="1" applyFont="1" applyAlignment="1" applyProtection="1">
      <alignment horizontal="center" wrapText="1"/>
      <protection hidden="1"/>
    </xf>
    <xf numFmtId="0" fontId="3" fillId="0" borderId="0" xfId="1" applyFont="1" applyAlignment="1" applyProtection="1">
      <alignment horizontal="center"/>
      <protection hidden="1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3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10" fontId="3" fillId="0" borderId="3" xfId="1" applyNumberFormat="1" applyFont="1" applyBorder="1" applyAlignment="1" applyProtection="1">
      <alignment horizontal="center"/>
      <protection hidden="1"/>
    </xf>
    <xf numFmtId="10" fontId="3" fillId="0" borderId="4" xfId="1" applyNumberFormat="1" applyFont="1" applyBorder="1" applyAlignment="1" applyProtection="1">
      <alignment horizontal="center"/>
      <protection hidden="1"/>
    </xf>
    <xf numFmtId="0" fontId="4" fillId="0" borderId="5" xfId="1" applyFont="1" applyBorder="1" applyAlignment="1">
      <alignment horizontal="left" wrapText="1"/>
    </xf>
    <xf numFmtId="0" fontId="4" fillId="0" borderId="6" xfId="1" applyFont="1" applyBorder="1" applyAlignment="1">
      <alignment horizontal="left" wrapText="1"/>
    </xf>
    <xf numFmtId="0" fontId="4" fillId="0" borderId="7" xfId="1" applyFont="1" applyBorder="1" applyAlignment="1">
      <alignment horizontal="left" wrapText="1"/>
    </xf>
    <xf numFmtId="0" fontId="4" fillId="0" borderId="8" xfId="1" applyFont="1" applyBorder="1" applyAlignment="1">
      <alignment horizontal="left" wrapText="1"/>
    </xf>
    <xf numFmtId="10" fontId="3" fillId="0" borderId="2" xfId="1" applyNumberFormat="1" applyFont="1" applyBorder="1" applyAlignment="1" applyProtection="1">
      <alignment horizontal="center"/>
      <protection hidden="1"/>
    </xf>
    <xf numFmtId="10" fontId="3" fillId="0" borderId="9" xfId="1" applyNumberFormat="1" applyFont="1" applyBorder="1" applyAlignment="1" applyProtection="1">
      <alignment horizontal="center"/>
      <protection hidden="1"/>
    </xf>
    <xf numFmtId="166" fontId="4" fillId="0" borderId="2" xfId="1" applyNumberFormat="1" applyFont="1" applyBorder="1" applyAlignment="1" applyProtection="1">
      <alignment horizontal="center" wrapText="1"/>
      <protection hidden="1"/>
    </xf>
    <xf numFmtId="166" fontId="4" fillId="0" borderId="9" xfId="1" applyNumberFormat="1" applyFont="1" applyBorder="1" applyAlignment="1" applyProtection="1">
      <alignment horizontal="center" wrapText="1"/>
      <protection hidden="1"/>
    </xf>
    <xf numFmtId="167" fontId="4" fillId="0" borderId="2" xfId="1" applyNumberFormat="1" applyFont="1" applyBorder="1" applyAlignment="1" applyProtection="1">
      <alignment horizontal="center"/>
      <protection hidden="1"/>
    </xf>
    <xf numFmtId="167" fontId="4" fillId="0" borderId="9" xfId="1" applyNumberFormat="1" applyFont="1" applyBorder="1" applyAlignment="1" applyProtection="1">
      <alignment horizontal="center"/>
      <protection hidden="1"/>
    </xf>
    <xf numFmtId="164" fontId="4" fillId="0" borderId="2" xfId="1" applyNumberFormat="1" applyFont="1" applyBorder="1" applyAlignment="1" applyProtection="1">
      <alignment horizontal="center"/>
      <protection hidden="1"/>
    </xf>
    <xf numFmtId="164" fontId="4" fillId="0" borderId="9" xfId="1" applyNumberFormat="1" applyFont="1" applyBorder="1" applyAlignment="1" applyProtection="1">
      <alignment horizontal="center"/>
      <protection hidden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showGridLines="0" tabSelected="1" view="pageBreakPreview" topLeftCell="B1" zoomScale="40" zoomScaleNormal="30" zoomScaleSheetLayoutView="40" workbookViewId="0">
      <selection activeCell="H11" sqref="H11:I12"/>
    </sheetView>
  </sheetViews>
  <sheetFormatPr defaultColWidth="41.7109375" defaultRowHeight="33" x14ac:dyDescent="0.45"/>
  <cols>
    <col min="1" max="1" width="101" style="1" customWidth="1"/>
    <col min="2" max="2" width="49.28515625" style="1" customWidth="1"/>
    <col min="3" max="4" width="50.28515625" style="1" customWidth="1"/>
    <col min="5" max="5" width="39.5703125" style="1" customWidth="1"/>
    <col min="6" max="6" width="36.28515625" style="1" customWidth="1"/>
    <col min="7" max="7" width="24.140625" style="1" customWidth="1"/>
    <col min="8" max="8" width="123.5703125" style="1" customWidth="1"/>
    <col min="9" max="9" width="27" style="1" hidden="1" customWidth="1"/>
    <col min="10" max="16384" width="41.7109375" style="1"/>
  </cols>
  <sheetData>
    <row r="1" spans="1:11" ht="37.5" customHeight="1" x14ac:dyDescent="0.45">
      <c r="A1" s="38" t="s">
        <v>23</v>
      </c>
      <c r="B1" s="38"/>
      <c r="C1" s="38"/>
      <c r="D1" s="38"/>
      <c r="E1" s="38"/>
      <c r="F1" s="38"/>
      <c r="G1" s="38"/>
      <c r="H1" s="38"/>
      <c r="I1" s="38"/>
    </row>
    <row r="2" spans="1:11" ht="22.5" hidden="1" customHeight="1" x14ac:dyDescent="0.45">
      <c r="A2" s="39"/>
      <c r="B2" s="39"/>
      <c r="C2" s="39"/>
      <c r="D2" s="39"/>
      <c r="E2" s="39"/>
      <c r="F2" s="39"/>
      <c r="G2" s="39"/>
      <c r="H2" s="39"/>
      <c r="I2" s="39"/>
    </row>
    <row r="3" spans="1:11" ht="16.5" customHeight="1" x14ac:dyDescent="0.45">
      <c r="A3" s="2"/>
      <c r="B3" s="2"/>
      <c r="C3" s="2"/>
      <c r="D3" s="2"/>
      <c r="E3" s="2"/>
      <c r="F3" s="2"/>
      <c r="G3" s="3"/>
      <c r="H3" s="3"/>
      <c r="I3" s="3" t="s">
        <v>6</v>
      </c>
    </row>
    <row r="4" spans="1:11" ht="240.75" customHeight="1" x14ac:dyDescent="0.45">
      <c r="A4" s="4" t="s">
        <v>11</v>
      </c>
      <c r="B4" s="5" t="s">
        <v>8</v>
      </c>
      <c r="C4" s="6" t="s">
        <v>22</v>
      </c>
      <c r="D4" s="6" t="s">
        <v>25</v>
      </c>
      <c r="E4" s="5" t="s">
        <v>26</v>
      </c>
      <c r="F4" s="5" t="s">
        <v>5</v>
      </c>
      <c r="G4" s="5" t="s">
        <v>0</v>
      </c>
      <c r="H4" s="40" t="s">
        <v>7</v>
      </c>
      <c r="I4" s="41"/>
    </row>
    <row r="5" spans="1:11" x14ac:dyDescent="0.45">
      <c r="A5" s="7">
        <v>1</v>
      </c>
      <c r="B5" s="7">
        <v>2</v>
      </c>
      <c r="C5" s="7">
        <v>4</v>
      </c>
      <c r="D5" s="7">
        <v>4</v>
      </c>
      <c r="E5" s="7">
        <v>5</v>
      </c>
      <c r="F5" s="7">
        <v>6</v>
      </c>
      <c r="G5" s="7">
        <v>7</v>
      </c>
      <c r="H5" s="42">
        <v>8</v>
      </c>
      <c r="I5" s="43"/>
    </row>
    <row r="6" spans="1:11" x14ac:dyDescent="0.45">
      <c r="A6" s="8" t="s">
        <v>1</v>
      </c>
      <c r="B6" s="9">
        <f>B7</f>
        <v>82624754.569999993</v>
      </c>
      <c r="C6" s="9">
        <f t="shared" ref="C6:D6" si="0">C7</f>
        <v>67756768.260000005</v>
      </c>
      <c r="D6" s="9">
        <f t="shared" si="0"/>
        <v>71852669.939999998</v>
      </c>
      <c r="E6" s="9">
        <f>E7</f>
        <v>4095901.6799999923</v>
      </c>
      <c r="F6" s="9">
        <f>F7</f>
        <v>10772084.629999995</v>
      </c>
      <c r="G6" s="10">
        <f>D6/B6</f>
        <v>0.86962642508216048</v>
      </c>
      <c r="H6" s="44"/>
      <c r="I6" s="45"/>
    </row>
    <row r="7" spans="1:11" ht="66" x14ac:dyDescent="0.45">
      <c r="A7" s="8" t="s">
        <v>2</v>
      </c>
      <c r="B7" s="9">
        <f>B8</f>
        <v>82624754.569999993</v>
      </c>
      <c r="C7" s="9">
        <f>C8</f>
        <v>67756768.260000005</v>
      </c>
      <c r="D7" s="9">
        <f>D8</f>
        <v>71852669.939999998</v>
      </c>
      <c r="E7" s="9">
        <f>E8</f>
        <v>4095901.6799999923</v>
      </c>
      <c r="F7" s="9">
        <f>F8</f>
        <v>10772084.629999995</v>
      </c>
      <c r="G7" s="10">
        <f t="shared" ref="G7:G18" si="1">D7/B7</f>
        <v>0.86962642508216048</v>
      </c>
      <c r="H7" s="44"/>
      <c r="I7" s="45"/>
    </row>
    <row r="8" spans="1:11" ht="132" x14ac:dyDescent="0.45">
      <c r="A8" s="11" t="s">
        <v>9</v>
      </c>
      <c r="B8" s="12">
        <v>82624754.569999993</v>
      </c>
      <c r="C8" s="12">
        <v>67756768.260000005</v>
      </c>
      <c r="D8" s="12">
        <v>71852669.939999998</v>
      </c>
      <c r="E8" s="12">
        <f>D8-C8</f>
        <v>4095901.6799999923</v>
      </c>
      <c r="F8" s="13">
        <f>B8-D8</f>
        <v>10772084.629999995</v>
      </c>
      <c r="G8" s="10">
        <f t="shared" si="1"/>
        <v>0.86962642508216048</v>
      </c>
      <c r="H8" s="31" t="s">
        <v>24</v>
      </c>
      <c r="I8" s="32"/>
      <c r="J8" s="29"/>
      <c r="K8" s="30"/>
    </row>
    <row r="9" spans="1:11" ht="42" customHeight="1" x14ac:dyDescent="0.45">
      <c r="A9" s="8" t="s">
        <v>4</v>
      </c>
      <c r="B9" s="14">
        <f>B10+B13</f>
        <v>6762755.6300000008</v>
      </c>
      <c r="C9" s="14">
        <f>C10+C13</f>
        <v>6048439.0600000005</v>
      </c>
      <c r="D9" s="14">
        <f>D10+D13</f>
        <v>6373514.3200000003</v>
      </c>
      <c r="E9" s="14">
        <f>E10+E13</f>
        <v>325075.26000000024</v>
      </c>
      <c r="F9" s="9">
        <f t="shared" ref="F9:F13" si="2">B9-C9</f>
        <v>714316.5700000003</v>
      </c>
      <c r="G9" s="10">
        <f t="shared" si="1"/>
        <v>0.94244338679438566</v>
      </c>
      <c r="H9" s="33"/>
      <c r="I9" s="34"/>
    </row>
    <row r="10" spans="1:11" ht="66" x14ac:dyDescent="0.45">
      <c r="A10" s="15" t="s">
        <v>3</v>
      </c>
      <c r="B10" s="14">
        <f>B11</f>
        <v>2890878.45</v>
      </c>
      <c r="C10" s="14">
        <f t="shared" ref="C10:D10" si="3">C11</f>
        <v>2890878.45</v>
      </c>
      <c r="D10" s="14">
        <f t="shared" si="3"/>
        <v>2890878.45</v>
      </c>
      <c r="E10" s="14">
        <f>E11</f>
        <v>0</v>
      </c>
      <c r="F10" s="9">
        <f t="shared" si="2"/>
        <v>0</v>
      </c>
      <c r="G10" s="10">
        <f t="shared" si="1"/>
        <v>1</v>
      </c>
      <c r="H10" s="36"/>
      <c r="I10" s="37"/>
    </row>
    <row r="11" spans="1:11" ht="408" customHeight="1" x14ac:dyDescent="0.45">
      <c r="A11" s="52" t="s">
        <v>14</v>
      </c>
      <c r="B11" s="56">
        <v>2890878.45</v>
      </c>
      <c r="C11" s="56">
        <v>2890878.45</v>
      </c>
      <c r="D11" s="56">
        <v>2890878.45</v>
      </c>
      <c r="E11" s="56">
        <f>D11-C11</f>
        <v>0</v>
      </c>
      <c r="F11" s="54">
        <f>B11-D11</f>
        <v>0</v>
      </c>
      <c r="G11" s="50">
        <f t="shared" si="1"/>
        <v>1</v>
      </c>
      <c r="H11" s="46" t="s">
        <v>20</v>
      </c>
      <c r="I11" s="47"/>
    </row>
    <row r="12" spans="1:11" ht="408" customHeight="1" x14ac:dyDescent="0.45">
      <c r="A12" s="53"/>
      <c r="B12" s="57"/>
      <c r="C12" s="57"/>
      <c r="D12" s="57"/>
      <c r="E12" s="57"/>
      <c r="F12" s="55"/>
      <c r="G12" s="51"/>
      <c r="H12" s="48"/>
      <c r="I12" s="49"/>
    </row>
    <row r="13" spans="1:11" ht="132" customHeight="1" x14ac:dyDescent="0.45">
      <c r="A13" s="26" t="s">
        <v>13</v>
      </c>
      <c r="B13" s="27">
        <f>B14</f>
        <v>3871877.18</v>
      </c>
      <c r="C13" s="27">
        <f>C14</f>
        <v>3157560.61</v>
      </c>
      <c r="D13" s="27">
        <f>D14</f>
        <v>3482635.87</v>
      </c>
      <c r="E13" s="27">
        <f>E14</f>
        <v>325075.26000000024</v>
      </c>
      <c r="F13" s="9">
        <f t="shared" si="2"/>
        <v>714316.5700000003</v>
      </c>
      <c r="G13" s="10">
        <f t="shared" si="1"/>
        <v>0.89946961334140252</v>
      </c>
      <c r="H13" s="24"/>
      <c r="I13" s="25"/>
    </row>
    <row r="14" spans="1:11" ht="166.5" customHeight="1" x14ac:dyDescent="0.45">
      <c r="A14" s="16" t="s">
        <v>15</v>
      </c>
      <c r="B14" s="17">
        <v>3871877.18</v>
      </c>
      <c r="C14" s="17">
        <v>3157560.61</v>
      </c>
      <c r="D14" s="17">
        <v>3482635.87</v>
      </c>
      <c r="E14" s="17">
        <f>D14-C14</f>
        <v>325075.26000000024</v>
      </c>
      <c r="F14" s="13">
        <f>B14-D14</f>
        <v>389241.31000000006</v>
      </c>
      <c r="G14" s="10">
        <f t="shared" si="1"/>
        <v>0.89946961334140252</v>
      </c>
      <c r="H14" s="28" t="s">
        <v>27</v>
      </c>
      <c r="I14" s="25"/>
    </row>
    <row r="15" spans="1:11" x14ac:dyDescent="0.45">
      <c r="A15" s="8" t="s">
        <v>16</v>
      </c>
      <c r="B15" s="18">
        <f>B16</f>
        <v>1000000</v>
      </c>
      <c r="C15" s="18">
        <f t="shared" ref="C15:F15" si="4">C16</f>
        <v>1000000</v>
      </c>
      <c r="D15" s="18">
        <f t="shared" si="4"/>
        <v>1000000</v>
      </c>
      <c r="E15" s="18">
        <f t="shared" si="4"/>
        <v>0</v>
      </c>
      <c r="F15" s="18">
        <f t="shared" si="4"/>
        <v>0</v>
      </c>
      <c r="G15" s="10">
        <f t="shared" si="1"/>
        <v>1</v>
      </c>
      <c r="H15" s="24"/>
      <c r="I15" s="25"/>
    </row>
    <row r="16" spans="1:11" ht="66" x14ac:dyDescent="0.45">
      <c r="A16" s="19" t="s">
        <v>17</v>
      </c>
      <c r="B16" s="18">
        <f>B17</f>
        <v>1000000</v>
      </c>
      <c r="C16" s="18">
        <f t="shared" ref="C16:F16" si="5">C17</f>
        <v>1000000</v>
      </c>
      <c r="D16" s="18">
        <f t="shared" si="5"/>
        <v>1000000</v>
      </c>
      <c r="E16" s="18">
        <f t="shared" si="5"/>
        <v>0</v>
      </c>
      <c r="F16" s="18">
        <f t="shared" si="5"/>
        <v>0</v>
      </c>
      <c r="G16" s="10">
        <f t="shared" si="1"/>
        <v>1</v>
      </c>
      <c r="H16" s="24"/>
      <c r="I16" s="25"/>
    </row>
    <row r="17" spans="1:9" ht="66" x14ac:dyDescent="0.45">
      <c r="A17" s="11" t="s">
        <v>18</v>
      </c>
      <c r="B17" s="12">
        <v>1000000</v>
      </c>
      <c r="C17" s="12">
        <v>1000000</v>
      </c>
      <c r="D17" s="12">
        <v>1000000</v>
      </c>
      <c r="E17" s="17">
        <f>D17-C17</f>
        <v>0</v>
      </c>
      <c r="F17" s="13">
        <f>B17-D17</f>
        <v>0</v>
      </c>
      <c r="G17" s="10">
        <f t="shared" si="1"/>
        <v>1</v>
      </c>
      <c r="H17" s="24" t="s">
        <v>19</v>
      </c>
      <c r="I17" s="25"/>
    </row>
    <row r="18" spans="1:9" ht="38.25" customHeight="1" x14ac:dyDescent="0.45">
      <c r="A18" s="20" t="s">
        <v>12</v>
      </c>
      <c r="B18" s="18">
        <f>B7+B9+B15</f>
        <v>90387510.199999988</v>
      </c>
      <c r="C18" s="18">
        <f>C7+C9+C15</f>
        <v>74805207.320000008</v>
      </c>
      <c r="D18" s="18">
        <f>D7+D9+D15</f>
        <v>79226184.25999999</v>
      </c>
      <c r="E18" s="18">
        <f>E7+E9+E15</f>
        <v>4420976.939999992</v>
      </c>
      <c r="F18" s="9">
        <f>B18-D18</f>
        <v>11161325.939999998</v>
      </c>
      <c r="G18" s="10">
        <f t="shared" si="1"/>
        <v>0.87651694448377448</v>
      </c>
      <c r="H18" s="36"/>
      <c r="I18" s="37"/>
    </row>
    <row r="19" spans="1:9" ht="4.5" customHeight="1" x14ac:dyDescent="0.45">
      <c r="A19" s="2"/>
      <c r="B19" s="2"/>
      <c r="C19" s="2"/>
      <c r="D19" s="2"/>
      <c r="E19" s="2"/>
      <c r="F19" s="2"/>
      <c r="G19" s="2"/>
      <c r="H19" s="2"/>
    </row>
    <row r="20" spans="1:9" ht="14.25" customHeight="1" x14ac:dyDescent="0.45">
      <c r="A20" s="2"/>
      <c r="B20" s="2"/>
      <c r="C20" s="2"/>
      <c r="D20" s="2"/>
      <c r="E20" s="2"/>
      <c r="F20" s="2"/>
      <c r="G20" s="2"/>
      <c r="H20" s="2"/>
    </row>
    <row r="21" spans="1:9" ht="96" customHeight="1" x14ac:dyDescent="0.45">
      <c r="A21" s="35" t="s">
        <v>21</v>
      </c>
      <c r="B21" s="35"/>
      <c r="C21" s="21"/>
      <c r="D21" s="21"/>
      <c r="E21" s="21"/>
      <c r="F21" s="1" t="s">
        <v>10</v>
      </c>
      <c r="H21" s="2"/>
    </row>
    <row r="22" spans="1:9" x14ac:dyDescent="0.45">
      <c r="A22" s="22"/>
      <c r="B22" s="2"/>
      <c r="C22" s="2"/>
      <c r="D22" s="2"/>
      <c r="E22" s="2"/>
      <c r="F22" s="2"/>
      <c r="G22" s="2"/>
      <c r="H22" s="2"/>
    </row>
    <row r="24" spans="1:9" x14ac:dyDescent="0.45">
      <c r="F24" s="23"/>
    </row>
  </sheetData>
  <mergeCells count="20">
    <mergeCell ref="H7:I7"/>
    <mergeCell ref="H18:I18"/>
    <mergeCell ref="H11:I12"/>
    <mergeCell ref="G11:G12"/>
    <mergeCell ref="A11:A12"/>
    <mergeCell ref="F11:F12"/>
    <mergeCell ref="E11:E12"/>
    <mergeCell ref="D11:D12"/>
    <mergeCell ref="C11:C12"/>
    <mergeCell ref="B11:B12"/>
    <mergeCell ref="A1:I1"/>
    <mergeCell ref="A2:I2"/>
    <mergeCell ref="H4:I4"/>
    <mergeCell ref="H5:I5"/>
    <mergeCell ref="H6:I6"/>
    <mergeCell ref="J8:K8"/>
    <mergeCell ref="H8:I8"/>
    <mergeCell ref="H9:I9"/>
    <mergeCell ref="A21:B21"/>
    <mergeCell ref="H10:I10"/>
  </mergeCells>
  <pageMargins left="0.15748031496062992" right="0.15748031496062992" top="0.39370078740157483" bottom="0.15748031496062992" header="0.31496062992125984" footer="0.15748031496062992"/>
  <pageSetup paperSize="9" scale="3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кв.смета_13</vt:lpstr>
      <vt:lpstr>кв.смета_13!Заголовки_для_печати</vt:lpstr>
      <vt:lpstr>кв.смета_13!Область_печати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BLREAA1</dc:creator>
  <cp:lastModifiedBy>BLREAA1</cp:lastModifiedBy>
  <cp:lastPrinted>2023-10-27T11:47:59Z</cp:lastPrinted>
  <dcterms:created xsi:type="dcterms:W3CDTF">2019-07-19T11:40:04Z</dcterms:created>
  <dcterms:modified xsi:type="dcterms:W3CDTF">2023-12-22T11:13:46Z</dcterms:modified>
</cp:coreProperties>
</file>