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KVI1\Desktop\Общая\01 Для Кузнецовой Л.В\Главе 08.04.2021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B7" i="2"/>
  <c r="G7" i="2" l="1"/>
  <c r="B44" i="2" l="1"/>
  <c r="C42" i="2"/>
  <c r="D42" i="2"/>
  <c r="B42" i="2"/>
  <c r="G43" i="2"/>
  <c r="F43" i="2"/>
  <c r="E43" i="2"/>
  <c r="C16" i="2" l="1"/>
  <c r="E17" i="2"/>
  <c r="E16" i="2" s="1"/>
  <c r="E12" i="2"/>
  <c r="E11" i="2" s="1"/>
  <c r="E9" i="2"/>
  <c r="E8" i="2"/>
  <c r="C6" i="2"/>
  <c r="C11" i="2"/>
  <c r="C13" i="2"/>
  <c r="C15" i="2"/>
  <c r="C41" i="2"/>
  <c r="E7" i="2" l="1"/>
  <c r="C10" i="2"/>
  <c r="C46" i="2" s="1"/>
  <c r="D16" i="2"/>
  <c r="E15" i="2"/>
  <c r="G17" i="2"/>
  <c r="F17" i="2"/>
  <c r="F16" i="2" s="1"/>
  <c r="F15" i="2" s="1"/>
  <c r="B16" i="2"/>
  <c r="B15" i="2" s="1"/>
  <c r="F12" i="2"/>
  <c r="F11" i="2" s="1"/>
  <c r="G12" i="2"/>
  <c r="D11" i="2"/>
  <c r="B11" i="2"/>
  <c r="B13" i="2"/>
  <c r="B10" i="2" l="1"/>
  <c r="G11" i="2"/>
  <c r="G16" i="2"/>
  <c r="D15" i="2"/>
  <c r="G15" i="2" s="1"/>
  <c r="D41" i="2"/>
  <c r="D13" i="2"/>
  <c r="D10" i="2" s="1"/>
  <c r="D6" i="2"/>
  <c r="D46" i="2" l="1"/>
  <c r="B41" i="2"/>
  <c r="B6" i="2"/>
  <c r="B46" i="2" l="1"/>
  <c r="F8" i="2"/>
  <c r="F9" i="2"/>
  <c r="E13" i="2"/>
  <c r="E10" i="2" s="1"/>
  <c r="F13" i="2"/>
  <c r="F10" i="2" s="1"/>
  <c r="E14" i="2"/>
  <c r="F14" i="2"/>
  <c r="E41" i="2"/>
  <c r="E44" i="2"/>
  <c r="E42" i="2" s="1"/>
  <c r="F44" i="2"/>
  <c r="F42" i="2" s="1"/>
  <c r="F41" i="2" s="1"/>
  <c r="F7" i="2" l="1"/>
  <c r="F6" i="2" s="1"/>
  <c r="F46" i="2" s="1"/>
  <c r="G46" i="2"/>
  <c r="F52" i="2"/>
  <c r="E6" i="2"/>
  <c r="E46" i="2" s="1"/>
  <c r="G44" i="2"/>
  <c r="G9" i="2" l="1"/>
  <c r="G8" i="2"/>
  <c r="G14" i="2"/>
  <c r="G41" i="2" l="1"/>
  <c r="G42" i="2"/>
  <c r="G10" i="2" l="1"/>
  <c r="G13" i="2"/>
  <c r="G6" i="2" l="1"/>
</calcChain>
</file>

<file path=xl/sharedStrings.xml><?xml version="1.0" encoding="utf-8"?>
<sst xmlns="http://schemas.openxmlformats.org/spreadsheetml/2006/main" count="78" uniqueCount="58">
  <si>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</si>
  <si>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</si>
  <si>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</si>
  <si>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</si>
  <si>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</si>
  <si>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</si>
  <si>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</si>
  <si>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</si>
  <si>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</si>
  <si>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</si>
  <si>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</si>
  <si>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</si>
  <si>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</si>
  <si>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</si>
  <si>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</si>
  <si>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</si>
  <si>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</si>
  <si>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</si>
  <si>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</si>
  <si>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</si>
  <si>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</si>
  <si>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</t>
  </si>
  <si>
    <t>05.1.F2.25550; Строительный контроль по реализации программ формирования современной городской среды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</si>
  <si>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за счет средств местного бюджета предусмотрены бюджетные ассигнования в сумме 11360178,80 рублей, срок выполнения работ-до 18.04.2021. Заявка на возврат остатков средств федерального бюджета на 01.01.2020 направлена в министерство дорожного хозяйства и транспорта Ставропольского края 25.01.2021 и в программном продукте "Электронный бюджет" 05.02.2021 года.</t>
  </si>
  <si>
    <t>Выполнено/не выполнено</t>
  </si>
  <si>
    <t>демонтажные работы-01.12.2020-12.02.2021</t>
  </si>
  <si>
    <t>выполнено</t>
  </si>
  <si>
    <t xml:space="preserve">монтаж дверных проемов из ПВХ-12.02.2021-20.02.2021 </t>
  </si>
  <si>
    <t>выполняется</t>
  </si>
  <si>
    <t>электромонтажные работы-10.01.2021-15.04.2021</t>
  </si>
  <si>
    <t xml:space="preserve">сантехнические работы-10.01.2021-25.02.2021 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</si>
  <si>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</si>
  <si>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</si>
  <si>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</si>
  <si>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</si>
  <si>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</si>
  <si>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устройство потолка из ГКЛ-28.02.2021-24.04.2021</t>
  </si>
  <si>
    <t>Выполнение работ в соответствии с планом-графиком</t>
  </si>
  <si>
    <t>внутренние отделочные работ на 1 этаже-12.02.2021-01.07.2021</t>
  </si>
  <si>
    <t>внутренние отделочные работ на 2 этаже-12.02.2021-17.05.2021</t>
  </si>
  <si>
    <t xml:space="preserve">хоз.питьевой водопровод-10.01.2021-25.02.2021 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</si>
  <si>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</si>
  <si>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</si>
  <si>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</si>
  <si>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демонтажные работы-16.02.2021-24.02.2021</t>
  </si>
  <si>
    <t xml:space="preserve">электромонтажные работы-28.02.2021-31.03.2021 </t>
  </si>
  <si>
    <t>Кассовый расход на 01.04.2021 года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</si>
  <si>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работ-17%.</t>
    </r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</si>
  <si>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-41%.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</si>
  <si>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-41%.</t>
    </r>
  </si>
  <si>
    <t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08.04.2021 заключены муниципальные контракты: на проведение ремонта спортивного зала с ООО "Атлант", срок выполнения работ - с 01.04.2021 по 30.05.2021; на поставку спортивного оборудования: от 11.09.2020 №630972 с ИП Кинаш А.Е., от 05.02.2021 №554667 с ИП Кинаш А.Е исполнены, оплата произведена в полном объеме 26.02.2021.</t>
  </si>
  <si>
    <t>Заключен муниципальный контракт на благоустройство территории, прилегающей к Роднику по пер.Рученый в г.Благодарный от 14.11.2020 №50, сроки выполнения работ-с 14.11.2020 до 30.06.2021. Цена контракта составляет 26416098,70 рублей. По состоянию на 08.04.2021 муниципальный контракт расторгнут по соглашению сторон от 04.02.2021 года. Размещено извещение о проведении электронного аукциона №0121600015921000001 от 24.02.2021, аукцион проведен 09.03.2021. Заключен муниципальный контракт №1 от 29.03.2021. Цена контракта составляет 28 854 747,35 рублей.</t>
  </si>
  <si>
    <t>Кассовый расход на 08.04.2021 года</t>
  </si>
  <si>
    <t>Кассовый расход с 01.04.2021 года по 08.04.2021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</si>
  <si>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08 апреля 2021 года</t>
  </si>
  <si>
    <t>По состоянию на 08.04.2021 года численность получателей составила 447 человек</t>
  </si>
  <si>
    <t>По состоянию на 08.04.2021 года численность получателей составила 420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</si>
  <si>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01.04.2021 произведена выплата заработной платы и начислений в сумме 894359,53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</si>
</sst>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3" fillId="2" borderId="1" xfId="1" applyNumberFormat="1" applyFont="1" applyFill="1" applyBorder="1" applyAlignment="1" applyProtection="1">
      <alignment horizontal="centerContinuous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>
      <alignment wrapText="1"/>
    </xf>
    <xf numFmtId="167" fontId="3" fillId="2" borderId="1" xfId="1" applyNumberFormat="1" applyFont="1" applyFill="1" applyBorder="1" applyAlignment="1" applyProtection="1">
      <alignment horizontal="right"/>
      <protection hidden="1"/>
    </xf>
    <xf numFmtId="10" fontId="3" fillId="2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protection hidden="1"/>
    </xf>
    <xf numFmtId="167" fontId="2" fillId="2" borderId="1" xfId="1" applyNumberFormat="1" applyFont="1" applyFill="1" applyBorder="1" applyAlignment="1" applyProtection="1">
      <alignment horizontal="right"/>
      <protection hidden="1"/>
    </xf>
    <xf numFmtId="10" fontId="2" fillId="2" borderId="1" xfId="1" applyNumberFormat="1" applyFont="1" applyFill="1" applyBorder="1" applyAlignment="1" applyProtection="1">
      <alignment horizontal="right"/>
      <protection hidden="1"/>
    </xf>
    <xf numFmtId="4" fontId="3" fillId="2" borderId="1" xfId="1" applyNumberFormat="1" applyFont="1" applyFill="1" applyBorder="1" applyAlignment="1" applyProtection="1">
      <protection hidden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>
      <alignment wrapText="1"/>
    </xf>
    <xf numFmtId="4" fontId="2" fillId="2" borderId="1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wrapText="1"/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4" fillId="2" borderId="1" xfId="1" applyFont="1" applyFill="1" applyBorder="1" applyAlignment="1">
      <alignment horizontal="center" wrapText="1"/>
    </xf>
    <xf numFmtId="1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1" xfId="1" applyFont="1" applyFill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166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4" fontId="2" fillId="2" borderId="2" xfId="1" applyNumberFormat="1" applyFont="1" applyFill="1" applyBorder="1" applyAlignment="1" applyProtection="1">
      <alignment horizontal="center"/>
      <protection hidden="1"/>
    </xf>
    <xf numFmtId="4" fontId="2" fillId="2" borderId="4" xfId="1" applyNumberFormat="1" applyFont="1" applyFill="1" applyBorder="1" applyAlignment="1" applyProtection="1">
      <alignment horizontal="center"/>
      <protection hidden="1"/>
    </xf>
    <xf numFmtId="10" fontId="3" fillId="2" borderId="5" xfId="1" applyNumberFormat="1" applyFont="1" applyFill="1" applyBorder="1" applyAlignment="1" applyProtection="1">
      <alignment horizontal="center"/>
      <protection hidden="1"/>
    </xf>
    <xf numFmtId="10" fontId="3" fillId="2" borderId="6" xfId="1" applyNumberFormat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>
      <alignment wrapText="1"/>
    </xf>
    <xf numFmtId="0" fontId="4" fillId="2" borderId="6" xfId="1" applyFont="1" applyFill="1" applyBorder="1" applyAlignment="1">
      <alignment wrapText="1"/>
    </xf>
    <xf numFmtId="10" fontId="2" fillId="2" borderId="2" xfId="1" applyNumberFormat="1" applyFont="1" applyFill="1" applyBorder="1" applyAlignment="1" applyProtection="1">
      <alignment horizontal="center"/>
      <protection hidden="1"/>
    </xf>
    <xf numFmtId="10" fontId="2" fillId="2" borderId="4" xfId="1" applyNumberFormat="1" applyFont="1" applyFill="1" applyBorder="1" applyAlignment="1" applyProtection="1">
      <alignment horizontal="center"/>
      <protection hidden="1"/>
    </xf>
    <xf numFmtId="10" fontId="3" fillId="2" borderId="5" xfId="1" applyNumberFormat="1" applyFont="1" applyFill="1" applyBorder="1" applyAlignment="1" applyProtection="1">
      <alignment horizontal="right"/>
      <protection hidden="1"/>
    </xf>
    <xf numFmtId="10" fontId="3" fillId="2" borderId="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left" wrapText="1"/>
    </xf>
    <xf numFmtId="0" fontId="4" fillId="2" borderId="8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2" fillId="2" borderId="5" xfId="1" applyNumberFormat="1" applyFont="1" applyFill="1" applyBorder="1" applyAlignment="1" applyProtection="1">
      <alignment horizontal="right"/>
      <protection hidden="1"/>
    </xf>
    <xf numFmtId="10" fontId="2" fillId="2" borderId="6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0" fontId="2" fillId="2" borderId="3" xfId="1" applyNumberFormat="1" applyFont="1" applyFill="1" applyBorder="1" applyAlignment="1" applyProtection="1">
      <alignment horizontal="center"/>
      <protection hidden="1"/>
    </xf>
    <xf numFmtId="166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1" applyNumberFormat="1" applyFont="1" applyFill="1" applyBorder="1" applyAlignment="1" applyProtection="1">
      <alignment horizontal="center"/>
      <protection hidden="1"/>
    </xf>
    <xf numFmtId="164" fontId="2" fillId="2" borderId="3" xfId="1" applyNumberFormat="1" applyFont="1" applyFill="1" applyBorder="1" applyAlignment="1" applyProtection="1">
      <alignment horizontal="center"/>
      <protection hidden="1"/>
    </xf>
    <xf numFmtId="164" fontId="2" fillId="2" borderId="4" xfId="1" applyNumberFormat="1" applyFont="1" applyFill="1" applyBorder="1" applyAlignment="1" applyProtection="1">
      <alignment horizontal="center"/>
      <protection hidden="1"/>
    </xf>
    <xf numFmtId="167" fontId="2" fillId="2" borderId="2" xfId="1" applyNumberFormat="1" applyFont="1" applyFill="1" applyBorder="1" applyAlignment="1" applyProtection="1">
      <alignment horizontal="center"/>
      <protection hidden="1"/>
    </xf>
    <xf numFmtId="167" fontId="2" fillId="2" borderId="3" xfId="1" applyNumberFormat="1" applyFont="1" applyFill="1" applyBorder="1" applyAlignment="1" applyProtection="1">
      <alignment horizontal="center"/>
      <protection hidden="1"/>
    </xf>
    <xf numFmtId="167" fontId="2" fillId="2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view="pageBreakPreview" zoomScale="50" zoomScaleNormal="30" zoomScaleSheetLayoutView="50" workbookViewId="0">
      <selection activeCell="E12" sqref="E12"/>
    </sheetView>
  </sheetViews>
  <sheetFormatPr defaultColWidth="9.140625" defaultRowHeight="26.25" x14ac:dyDescent="0.4"/>
  <cols>
    <col min="1" max="1" width="30" style="1" customWidth="1"/>
    <col min="2" max="2" width="27.7109375" style="1" customWidth="1"/>
    <col min="3" max="3" width="27.28515625" style="1" customWidth="1"/>
    <col min="4" max="4" width="27.7109375" style="1" customWidth="1"/>
    <col min="5" max="5" width="28.140625" style="1" customWidth="1"/>
    <col min="6" max="6" width="26.7109375" style="1" customWidth="1"/>
    <col min="7" max="7" width="16.7109375" style="1" customWidth="1"/>
    <col min="8" max="8" width="40.42578125" style="1" customWidth="1"/>
    <col min="9" max="9" width="81.1406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9" ht="33.75" customHeight="1" x14ac:dyDescent="0.4">
      <c r="A1" s="46" t="s">
        <v>54</v>
      </c>
      <c r="B1" s="46"/>
      <c r="C1" s="46"/>
      <c r="D1" s="46"/>
      <c r="E1" s="46"/>
      <c r="F1" s="46"/>
      <c r="G1" s="46"/>
      <c r="H1" s="46"/>
      <c r="I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  <c r="H2" s="46"/>
      <c r="I2" s="46"/>
    </row>
    <row r="3" spans="1:9" ht="16.5" customHeight="1" x14ac:dyDescent="0.4">
      <c r="A3" s="8"/>
      <c r="B3" s="9"/>
      <c r="C3" s="9"/>
      <c r="D3" s="9"/>
      <c r="E3" s="9"/>
      <c r="F3" s="9"/>
      <c r="G3" s="10"/>
      <c r="H3" s="10"/>
      <c r="I3" s="10" t="s">
        <v>9</v>
      </c>
    </row>
    <row r="4" spans="1:9" ht="135.75" customHeight="1" x14ac:dyDescent="0.4">
      <c r="A4" s="11"/>
      <c r="B4" s="12" t="s">
        <v>11</v>
      </c>
      <c r="C4" s="12" t="s">
        <v>46</v>
      </c>
      <c r="D4" s="12" t="s">
        <v>52</v>
      </c>
      <c r="E4" s="12" t="s">
        <v>53</v>
      </c>
      <c r="F4" s="12" t="s">
        <v>8</v>
      </c>
      <c r="G4" s="12" t="s">
        <v>0</v>
      </c>
      <c r="H4" s="47" t="s">
        <v>10</v>
      </c>
      <c r="I4" s="48"/>
    </row>
    <row r="5" spans="1:9" s="7" customFormat="1" ht="22.5" customHeight="1" x14ac:dyDescent="0.4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49">
        <v>8</v>
      </c>
      <c r="I5" s="50"/>
    </row>
    <row r="6" spans="1:9" ht="77.25" x14ac:dyDescent="0.4">
      <c r="A6" s="14" t="s">
        <v>2</v>
      </c>
      <c r="B6" s="15">
        <f>B7</f>
        <v>109012440.34999999</v>
      </c>
      <c r="C6" s="15">
        <f t="shared" ref="C6:E6" si="0">C7</f>
        <v>34641825.350000001</v>
      </c>
      <c r="D6" s="15">
        <f t="shared" si="0"/>
        <v>45290693.25</v>
      </c>
      <c r="E6" s="15">
        <f t="shared" si="0"/>
        <v>10648867.9</v>
      </c>
      <c r="F6" s="15">
        <f>F7</f>
        <v>63721747.099999994</v>
      </c>
      <c r="G6" s="16">
        <f t="shared" ref="G6:G46" si="1">D6/B6</f>
        <v>0.41546352970897421</v>
      </c>
      <c r="H6" s="38"/>
      <c r="I6" s="39"/>
    </row>
    <row r="7" spans="1:9" ht="153.75" customHeight="1" x14ac:dyDescent="0.4">
      <c r="A7" s="14" t="s">
        <v>3</v>
      </c>
      <c r="B7" s="15">
        <f>B8+B9</f>
        <v>109012440.34999999</v>
      </c>
      <c r="C7" s="15">
        <f t="shared" ref="C7:E7" si="2">C8+C9</f>
        <v>34641825.350000001</v>
      </c>
      <c r="D7" s="15">
        <f t="shared" si="2"/>
        <v>45290693.25</v>
      </c>
      <c r="E7" s="15">
        <f t="shared" si="2"/>
        <v>10648867.9</v>
      </c>
      <c r="F7" s="15">
        <f>F8+F9</f>
        <v>63721747.099999994</v>
      </c>
      <c r="G7" s="16">
        <f>D7/B7</f>
        <v>0.41546352970897421</v>
      </c>
      <c r="H7" s="38"/>
      <c r="I7" s="39"/>
    </row>
    <row r="8" spans="1:9" ht="296.25" customHeight="1" x14ac:dyDescent="0.4">
      <c r="A8" s="17" t="s">
        <v>14</v>
      </c>
      <c r="B8" s="18">
        <v>57149532.689999998</v>
      </c>
      <c r="C8" s="18">
        <v>19700000</v>
      </c>
      <c r="D8" s="18">
        <v>25874326.77</v>
      </c>
      <c r="E8" s="19">
        <f>D8-C8</f>
        <v>6174326.7699999996</v>
      </c>
      <c r="F8" s="19">
        <f>B8-D8</f>
        <v>31275205.919999998</v>
      </c>
      <c r="G8" s="20">
        <f t="shared" si="1"/>
        <v>0.45274782753433573</v>
      </c>
      <c r="H8" s="40" t="s">
        <v>55</v>
      </c>
      <c r="I8" s="41"/>
    </row>
    <row r="9" spans="1:9" ht="157.5" x14ac:dyDescent="0.4">
      <c r="A9" s="17" t="s">
        <v>15</v>
      </c>
      <c r="B9" s="18">
        <v>51862907.659999996</v>
      </c>
      <c r="C9" s="18">
        <v>14941825.35</v>
      </c>
      <c r="D9" s="18">
        <v>19416366.48</v>
      </c>
      <c r="E9" s="19">
        <f>D9-C9</f>
        <v>4474541.1300000008</v>
      </c>
      <c r="F9" s="19">
        <f>B9-D9</f>
        <v>32446541.179999996</v>
      </c>
      <c r="G9" s="20">
        <f t="shared" si="1"/>
        <v>0.37437867169516892</v>
      </c>
      <c r="H9" s="40" t="s">
        <v>56</v>
      </c>
      <c r="I9" s="41"/>
    </row>
    <row r="10" spans="1:9" ht="77.25" x14ac:dyDescent="0.4">
      <c r="A10" s="14" t="s">
        <v>5</v>
      </c>
      <c r="B10" s="21">
        <f>B11+B13</f>
        <v>8911822.870000001</v>
      </c>
      <c r="C10" s="21">
        <f t="shared" ref="C10:D10" si="3">C11+C13</f>
        <v>1196380.53</v>
      </c>
      <c r="D10" s="21">
        <f t="shared" si="3"/>
        <v>1349780.53</v>
      </c>
      <c r="E10" s="21">
        <f>E11+E13</f>
        <v>153400</v>
      </c>
      <c r="F10" s="21">
        <f t="shared" ref="F10" si="4">F11+F13</f>
        <v>7562042.3399999999</v>
      </c>
      <c r="G10" s="16">
        <f t="shared" si="1"/>
        <v>0.15145953299226647</v>
      </c>
      <c r="H10" s="44"/>
      <c r="I10" s="45"/>
    </row>
    <row r="11" spans="1:9" ht="102.75" x14ac:dyDescent="0.4">
      <c r="A11" s="22" t="s">
        <v>16</v>
      </c>
      <c r="B11" s="21">
        <f>B12</f>
        <v>7086391.8700000001</v>
      </c>
      <c r="C11" s="21">
        <f t="shared" ref="C11:F11" si="5">C12</f>
        <v>908949.53</v>
      </c>
      <c r="D11" s="21">
        <f t="shared" si="5"/>
        <v>1062349.53</v>
      </c>
      <c r="E11" s="21">
        <f>E12</f>
        <v>153400</v>
      </c>
      <c r="F11" s="21">
        <f t="shared" si="5"/>
        <v>6024042.3399999999</v>
      </c>
      <c r="G11" s="16">
        <f t="shared" si="1"/>
        <v>0.14991402528802009</v>
      </c>
      <c r="H11" s="44"/>
      <c r="I11" s="45"/>
    </row>
    <row r="12" spans="1:9" ht="252" customHeight="1" x14ac:dyDescent="0.4">
      <c r="A12" s="23" t="s">
        <v>17</v>
      </c>
      <c r="B12" s="24">
        <v>7086391.8700000001</v>
      </c>
      <c r="C12" s="24">
        <v>908949.53</v>
      </c>
      <c r="D12" s="24">
        <v>1062349.53</v>
      </c>
      <c r="E12" s="19">
        <f>D12-C12</f>
        <v>153400</v>
      </c>
      <c r="F12" s="24">
        <f>B12-D12</f>
        <v>6024042.3399999999</v>
      </c>
      <c r="G12" s="20">
        <f t="shared" si="1"/>
        <v>0.14991402528802009</v>
      </c>
      <c r="H12" s="40" t="s">
        <v>57</v>
      </c>
      <c r="I12" s="41"/>
    </row>
    <row r="13" spans="1:9" ht="102.75" x14ac:dyDescent="0.4">
      <c r="A13" s="22" t="s">
        <v>4</v>
      </c>
      <c r="B13" s="21">
        <f>B14</f>
        <v>1825431</v>
      </c>
      <c r="C13" s="21">
        <f t="shared" ref="C13:D13" si="6">C14</f>
        <v>287431</v>
      </c>
      <c r="D13" s="21">
        <f t="shared" si="6"/>
        <v>287431</v>
      </c>
      <c r="E13" s="15">
        <f>D13-C13</f>
        <v>0</v>
      </c>
      <c r="F13" s="15">
        <f>B13-D13</f>
        <v>1538000</v>
      </c>
      <c r="G13" s="16">
        <f t="shared" si="1"/>
        <v>0.15745925208895872</v>
      </c>
      <c r="H13" s="44"/>
      <c r="I13" s="45"/>
    </row>
    <row r="14" spans="1:9" ht="367.5" x14ac:dyDescent="0.4">
      <c r="A14" s="17" t="s">
        <v>12</v>
      </c>
      <c r="B14" s="18">
        <v>1825431</v>
      </c>
      <c r="C14" s="18">
        <v>287431</v>
      </c>
      <c r="D14" s="18">
        <v>287431</v>
      </c>
      <c r="E14" s="19">
        <f>D14-C14</f>
        <v>0</v>
      </c>
      <c r="F14" s="19">
        <f>B14-D14</f>
        <v>1538000</v>
      </c>
      <c r="G14" s="20">
        <f t="shared" si="1"/>
        <v>0.15745925208895872</v>
      </c>
      <c r="H14" s="40" t="s">
        <v>50</v>
      </c>
      <c r="I14" s="41"/>
    </row>
    <row r="15" spans="1:9" ht="77.25" x14ac:dyDescent="0.4">
      <c r="A15" s="14" t="s">
        <v>19</v>
      </c>
      <c r="B15" s="25">
        <f>B16</f>
        <v>30577740</v>
      </c>
      <c r="C15" s="25">
        <f t="shared" ref="C15:F15" si="7">C16</f>
        <v>2177801</v>
      </c>
      <c r="D15" s="25">
        <f t="shared" si="7"/>
        <v>2177801</v>
      </c>
      <c r="E15" s="25">
        <f t="shared" si="7"/>
        <v>0</v>
      </c>
      <c r="F15" s="25">
        <f t="shared" si="7"/>
        <v>28399939</v>
      </c>
      <c r="G15" s="16">
        <f t="shared" si="1"/>
        <v>7.1221777672254391E-2</v>
      </c>
      <c r="H15" s="44"/>
      <c r="I15" s="45"/>
    </row>
    <row r="16" spans="1:9" ht="102.75" x14ac:dyDescent="0.4">
      <c r="A16" s="26" t="s">
        <v>18</v>
      </c>
      <c r="B16" s="25">
        <f>B17</f>
        <v>30577740</v>
      </c>
      <c r="C16" s="25">
        <f>C17</f>
        <v>2177801</v>
      </c>
      <c r="D16" s="25">
        <f t="shared" ref="D16:F16" si="8">D17</f>
        <v>2177801</v>
      </c>
      <c r="E16" s="25">
        <f>E17</f>
        <v>0</v>
      </c>
      <c r="F16" s="25">
        <f t="shared" si="8"/>
        <v>28399939</v>
      </c>
      <c r="G16" s="16">
        <f t="shared" si="1"/>
        <v>7.1221777672254391E-2</v>
      </c>
      <c r="H16" s="44"/>
      <c r="I16" s="45"/>
    </row>
    <row r="17" spans="1:11" ht="122.25" customHeight="1" x14ac:dyDescent="0.4">
      <c r="A17" s="60" t="s">
        <v>20</v>
      </c>
      <c r="B17" s="63">
        <v>30577740</v>
      </c>
      <c r="C17" s="63">
        <v>2177801</v>
      </c>
      <c r="D17" s="63">
        <v>2177801</v>
      </c>
      <c r="E17" s="66">
        <f>D17-C17</f>
        <v>0</v>
      </c>
      <c r="F17" s="66">
        <f>B17-D17</f>
        <v>28399939</v>
      </c>
      <c r="G17" s="42">
        <f t="shared" si="1"/>
        <v>7.1221777672254391E-2</v>
      </c>
      <c r="H17" s="51" t="s">
        <v>48</v>
      </c>
      <c r="I17" s="52"/>
      <c r="J17" s="3"/>
      <c r="K17" s="3"/>
    </row>
    <row r="18" spans="1:11" ht="83.25" x14ac:dyDescent="0.4">
      <c r="A18" s="61"/>
      <c r="B18" s="64"/>
      <c r="C18" s="64"/>
      <c r="D18" s="64"/>
      <c r="E18" s="67"/>
      <c r="F18" s="67"/>
      <c r="G18" s="59"/>
      <c r="H18" s="29" t="s">
        <v>37</v>
      </c>
      <c r="I18" s="29" t="s">
        <v>24</v>
      </c>
      <c r="J18" s="3"/>
      <c r="K18" s="3"/>
    </row>
    <row r="19" spans="1:11" ht="60.75" customHeight="1" x14ac:dyDescent="0.4">
      <c r="A19" s="61"/>
      <c r="B19" s="64"/>
      <c r="C19" s="64"/>
      <c r="D19" s="64"/>
      <c r="E19" s="67"/>
      <c r="F19" s="67"/>
      <c r="G19" s="59"/>
      <c r="H19" s="30" t="s">
        <v>25</v>
      </c>
      <c r="I19" s="31" t="s">
        <v>26</v>
      </c>
      <c r="J19" s="3"/>
      <c r="K19" s="3"/>
    </row>
    <row r="20" spans="1:11" ht="76.5" customHeight="1" x14ac:dyDescent="0.4">
      <c r="A20" s="61"/>
      <c r="B20" s="64"/>
      <c r="C20" s="64"/>
      <c r="D20" s="64"/>
      <c r="E20" s="67"/>
      <c r="F20" s="67"/>
      <c r="G20" s="59"/>
      <c r="H20" s="30" t="s">
        <v>27</v>
      </c>
      <c r="I20" s="31" t="s">
        <v>26</v>
      </c>
      <c r="J20" s="3"/>
      <c r="K20" s="3"/>
    </row>
    <row r="21" spans="1:11" ht="103.5" customHeight="1" x14ac:dyDescent="0.4">
      <c r="A21" s="61"/>
      <c r="B21" s="64"/>
      <c r="C21" s="64"/>
      <c r="D21" s="64"/>
      <c r="E21" s="67"/>
      <c r="F21" s="67"/>
      <c r="G21" s="59"/>
      <c r="H21" s="30" t="s">
        <v>38</v>
      </c>
      <c r="I21" s="31" t="s">
        <v>28</v>
      </c>
      <c r="J21" s="3"/>
      <c r="K21" s="3"/>
    </row>
    <row r="22" spans="1:11" ht="109.5" customHeight="1" x14ac:dyDescent="0.4">
      <c r="A22" s="61"/>
      <c r="B22" s="64"/>
      <c r="C22" s="64"/>
      <c r="D22" s="64"/>
      <c r="E22" s="67"/>
      <c r="F22" s="67"/>
      <c r="G22" s="59"/>
      <c r="H22" s="30" t="s">
        <v>39</v>
      </c>
      <c r="I22" s="31" t="s">
        <v>28</v>
      </c>
      <c r="J22" s="3"/>
      <c r="K22" s="3"/>
    </row>
    <row r="23" spans="1:11" ht="76.5" customHeight="1" x14ac:dyDescent="0.4">
      <c r="A23" s="61"/>
      <c r="B23" s="64"/>
      <c r="C23" s="64"/>
      <c r="D23" s="64"/>
      <c r="E23" s="67"/>
      <c r="F23" s="67"/>
      <c r="G23" s="59"/>
      <c r="H23" s="30" t="s">
        <v>29</v>
      </c>
      <c r="I23" s="31" t="s">
        <v>28</v>
      </c>
      <c r="J23" s="3"/>
      <c r="K23" s="3"/>
    </row>
    <row r="24" spans="1:11" ht="72" customHeight="1" x14ac:dyDescent="0.4">
      <c r="A24" s="61"/>
      <c r="B24" s="64"/>
      <c r="C24" s="64"/>
      <c r="D24" s="64"/>
      <c r="E24" s="67"/>
      <c r="F24" s="67"/>
      <c r="G24" s="59"/>
      <c r="H24" s="30" t="s">
        <v>30</v>
      </c>
      <c r="I24" s="31" t="s">
        <v>26</v>
      </c>
      <c r="J24" s="3"/>
      <c r="K24" s="3"/>
    </row>
    <row r="25" spans="1:11" ht="75.75" customHeight="1" x14ac:dyDescent="0.4">
      <c r="A25" s="61"/>
      <c r="B25" s="64"/>
      <c r="C25" s="64"/>
      <c r="D25" s="64"/>
      <c r="E25" s="67"/>
      <c r="F25" s="67"/>
      <c r="G25" s="59"/>
      <c r="H25" s="30" t="s">
        <v>40</v>
      </c>
      <c r="I25" s="31" t="s">
        <v>26</v>
      </c>
      <c r="J25" s="3"/>
      <c r="K25" s="3"/>
    </row>
    <row r="26" spans="1:11" ht="110.25" customHeight="1" x14ac:dyDescent="0.4">
      <c r="A26" s="61"/>
      <c r="B26" s="64"/>
      <c r="C26" s="64"/>
      <c r="D26" s="64"/>
      <c r="E26" s="67"/>
      <c r="F26" s="67"/>
      <c r="G26" s="59"/>
      <c r="H26" s="51" t="s">
        <v>49</v>
      </c>
      <c r="I26" s="52"/>
      <c r="J26" s="4"/>
      <c r="K26" s="4"/>
    </row>
    <row r="27" spans="1:11" ht="89.25" customHeight="1" x14ac:dyDescent="0.4">
      <c r="A27" s="61"/>
      <c r="B27" s="64"/>
      <c r="C27" s="64"/>
      <c r="D27" s="64"/>
      <c r="E27" s="67"/>
      <c r="F27" s="67"/>
      <c r="G27" s="59"/>
      <c r="H27" s="29" t="s">
        <v>37</v>
      </c>
      <c r="I27" s="29" t="s">
        <v>24</v>
      </c>
      <c r="J27" s="4"/>
      <c r="K27" s="4"/>
    </row>
    <row r="28" spans="1:11" ht="78" customHeight="1" x14ac:dyDescent="0.4">
      <c r="A28" s="61"/>
      <c r="B28" s="64"/>
      <c r="C28" s="64"/>
      <c r="D28" s="64"/>
      <c r="E28" s="67"/>
      <c r="F28" s="67"/>
      <c r="G28" s="59"/>
      <c r="H28" s="30" t="s">
        <v>31</v>
      </c>
      <c r="I28" s="31" t="s">
        <v>28</v>
      </c>
      <c r="J28" s="4"/>
      <c r="K28" s="4"/>
    </row>
    <row r="29" spans="1:11" ht="55.5" x14ac:dyDescent="0.4">
      <c r="A29" s="61"/>
      <c r="B29" s="64"/>
      <c r="C29" s="64"/>
      <c r="D29" s="64"/>
      <c r="E29" s="67"/>
      <c r="F29" s="67"/>
      <c r="G29" s="59"/>
      <c r="H29" s="30" t="s">
        <v>32</v>
      </c>
      <c r="I29" s="31" t="s">
        <v>28</v>
      </c>
      <c r="J29" s="4"/>
      <c r="K29" s="4"/>
    </row>
    <row r="30" spans="1:11" ht="83.25" x14ac:dyDescent="0.4">
      <c r="A30" s="61"/>
      <c r="B30" s="64"/>
      <c r="C30" s="64"/>
      <c r="D30" s="64"/>
      <c r="E30" s="67"/>
      <c r="F30" s="67"/>
      <c r="G30" s="59"/>
      <c r="H30" s="30" t="s">
        <v>33</v>
      </c>
      <c r="I30" s="31" t="s">
        <v>28</v>
      </c>
      <c r="J30" s="4"/>
      <c r="K30" s="4"/>
    </row>
    <row r="31" spans="1:11" ht="74.25" customHeight="1" x14ac:dyDescent="0.4">
      <c r="A31" s="61"/>
      <c r="B31" s="64"/>
      <c r="C31" s="64"/>
      <c r="D31" s="64"/>
      <c r="E31" s="67"/>
      <c r="F31" s="67"/>
      <c r="G31" s="59"/>
      <c r="H31" s="30" t="s">
        <v>34</v>
      </c>
      <c r="I31" s="31" t="s">
        <v>28</v>
      </c>
      <c r="J31" s="4"/>
      <c r="K31" s="4"/>
    </row>
    <row r="32" spans="1:11" ht="50.25" customHeight="1" x14ac:dyDescent="0.4">
      <c r="A32" s="61"/>
      <c r="B32" s="64"/>
      <c r="C32" s="64"/>
      <c r="D32" s="64"/>
      <c r="E32" s="67"/>
      <c r="F32" s="67"/>
      <c r="G32" s="59"/>
      <c r="H32" s="30" t="s">
        <v>41</v>
      </c>
      <c r="I32" s="31" t="s">
        <v>28</v>
      </c>
      <c r="J32" s="4"/>
      <c r="K32" s="4"/>
    </row>
    <row r="33" spans="1:11" ht="51.75" customHeight="1" x14ac:dyDescent="0.4">
      <c r="A33" s="61"/>
      <c r="B33" s="64"/>
      <c r="C33" s="64"/>
      <c r="D33" s="64"/>
      <c r="E33" s="67"/>
      <c r="F33" s="67"/>
      <c r="G33" s="59"/>
      <c r="H33" s="30" t="s">
        <v>35</v>
      </c>
      <c r="I33" s="31" t="s">
        <v>28</v>
      </c>
      <c r="J33" s="4"/>
      <c r="K33" s="4"/>
    </row>
    <row r="34" spans="1:11" ht="48.75" customHeight="1" x14ac:dyDescent="0.4">
      <c r="A34" s="61"/>
      <c r="B34" s="64"/>
      <c r="C34" s="64"/>
      <c r="D34" s="64"/>
      <c r="E34" s="67"/>
      <c r="F34" s="67"/>
      <c r="G34" s="59"/>
      <c r="H34" s="30" t="s">
        <v>42</v>
      </c>
      <c r="I34" s="31" t="s">
        <v>28</v>
      </c>
      <c r="J34" s="4"/>
      <c r="K34" s="4"/>
    </row>
    <row r="35" spans="1:11" ht="81.75" customHeight="1" x14ac:dyDescent="0.4">
      <c r="A35" s="61"/>
      <c r="B35" s="64"/>
      <c r="C35" s="64"/>
      <c r="D35" s="64"/>
      <c r="E35" s="67"/>
      <c r="F35" s="67"/>
      <c r="G35" s="59"/>
      <c r="H35" s="30" t="s">
        <v>43</v>
      </c>
      <c r="I35" s="31" t="s">
        <v>26</v>
      </c>
      <c r="J35" s="4"/>
      <c r="K35" s="4"/>
    </row>
    <row r="36" spans="1:11" ht="143.25" customHeight="1" x14ac:dyDescent="0.4">
      <c r="A36" s="61"/>
      <c r="B36" s="64"/>
      <c r="C36" s="64"/>
      <c r="D36" s="64"/>
      <c r="E36" s="67"/>
      <c r="F36" s="67"/>
      <c r="G36" s="59"/>
      <c r="H36" s="53" t="s">
        <v>47</v>
      </c>
      <c r="I36" s="54"/>
      <c r="J36" s="4"/>
      <c r="K36" s="4"/>
    </row>
    <row r="37" spans="1:11" ht="83.25" customHeight="1" x14ac:dyDescent="0.4">
      <c r="A37" s="61"/>
      <c r="B37" s="64"/>
      <c r="C37" s="64"/>
      <c r="D37" s="64"/>
      <c r="E37" s="67"/>
      <c r="F37" s="67"/>
      <c r="G37" s="59"/>
      <c r="H37" s="29" t="s">
        <v>37</v>
      </c>
      <c r="I37" s="29" t="s">
        <v>24</v>
      </c>
      <c r="J37" s="4"/>
      <c r="K37" s="4"/>
    </row>
    <row r="38" spans="1:11" ht="67.5" customHeight="1" x14ac:dyDescent="0.4">
      <c r="A38" s="61"/>
      <c r="B38" s="64"/>
      <c r="C38" s="64"/>
      <c r="D38" s="64"/>
      <c r="E38" s="67"/>
      <c r="F38" s="67"/>
      <c r="G38" s="59"/>
      <c r="H38" s="32" t="s">
        <v>44</v>
      </c>
      <c r="I38" s="31" t="s">
        <v>26</v>
      </c>
      <c r="J38" s="4"/>
      <c r="K38" s="4"/>
    </row>
    <row r="39" spans="1:11" ht="75.75" customHeight="1" x14ac:dyDescent="0.4">
      <c r="A39" s="61"/>
      <c r="B39" s="64"/>
      <c r="C39" s="64"/>
      <c r="D39" s="64"/>
      <c r="E39" s="67"/>
      <c r="F39" s="67"/>
      <c r="G39" s="59"/>
      <c r="H39" s="32" t="s">
        <v>45</v>
      </c>
      <c r="I39" s="31" t="s">
        <v>28</v>
      </c>
      <c r="J39" s="4"/>
      <c r="K39" s="4"/>
    </row>
    <row r="40" spans="1:11" ht="73.5" customHeight="1" x14ac:dyDescent="0.4">
      <c r="A40" s="62"/>
      <c r="B40" s="65"/>
      <c r="C40" s="65"/>
      <c r="D40" s="65"/>
      <c r="E40" s="68"/>
      <c r="F40" s="68"/>
      <c r="G40" s="43"/>
      <c r="H40" s="32" t="s">
        <v>36</v>
      </c>
      <c r="I40" s="31" t="s">
        <v>28</v>
      </c>
      <c r="J40" s="4"/>
      <c r="K40" s="4"/>
    </row>
    <row r="41" spans="1:11" ht="80.25" customHeight="1" x14ac:dyDescent="0.4">
      <c r="A41" s="14" t="s">
        <v>6</v>
      </c>
      <c r="B41" s="21">
        <f>B42</f>
        <v>46427808.799999997</v>
      </c>
      <c r="C41" s="21">
        <f t="shared" ref="C41:D41" si="9">C42</f>
        <v>370000</v>
      </c>
      <c r="D41" s="21">
        <f t="shared" si="9"/>
        <v>370000</v>
      </c>
      <c r="E41" s="15">
        <f>D41-C41</f>
        <v>0</v>
      </c>
      <c r="F41" s="21">
        <f>F42</f>
        <v>46057808.799999997</v>
      </c>
      <c r="G41" s="16">
        <f t="shared" si="1"/>
        <v>7.969361672739551E-3</v>
      </c>
      <c r="H41" s="38"/>
      <c r="I41" s="39"/>
    </row>
    <row r="42" spans="1:11" ht="153.75" x14ac:dyDescent="0.4">
      <c r="A42" s="22" t="s">
        <v>7</v>
      </c>
      <c r="B42" s="21">
        <f>SUM(B43:B44)</f>
        <v>46427808.799999997</v>
      </c>
      <c r="C42" s="21">
        <f t="shared" ref="C42:F42" si="10">SUM(C43:C44)</f>
        <v>370000</v>
      </c>
      <c r="D42" s="21">
        <f t="shared" si="10"/>
        <v>370000</v>
      </c>
      <c r="E42" s="21">
        <f t="shared" si="10"/>
        <v>0</v>
      </c>
      <c r="F42" s="21">
        <f t="shared" si="10"/>
        <v>46057808.799999997</v>
      </c>
      <c r="G42" s="16">
        <f t="shared" si="1"/>
        <v>7.969361672739551E-3</v>
      </c>
      <c r="H42" s="44"/>
      <c r="I42" s="45"/>
    </row>
    <row r="43" spans="1:11" ht="236.25" x14ac:dyDescent="0.4">
      <c r="A43" s="27" t="s">
        <v>22</v>
      </c>
      <c r="B43" s="24">
        <v>920000</v>
      </c>
      <c r="C43" s="24">
        <v>370000</v>
      </c>
      <c r="D43" s="24">
        <v>370000</v>
      </c>
      <c r="E43" s="24">
        <f>D43-C43</f>
        <v>0</v>
      </c>
      <c r="F43" s="24">
        <f>B43-D43</f>
        <v>550000</v>
      </c>
      <c r="G43" s="20">
        <f t="shared" si="1"/>
        <v>0.40217391304347827</v>
      </c>
      <c r="H43" s="55"/>
      <c r="I43" s="56"/>
    </row>
    <row r="44" spans="1:11" ht="285.75" customHeight="1" x14ac:dyDescent="0.4">
      <c r="A44" s="34" t="s">
        <v>13</v>
      </c>
      <c r="B44" s="36">
        <f>34147630+11360178.8</f>
        <v>45507808.799999997</v>
      </c>
      <c r="C44" s="36">
        <v>0</v>
      </c>
      <c r="D44" s="36">
        <v>0</v>
      </c>
      <c r="E44" s="36">
        <f>D44-C44</f>
        <v>0</v>
      </c>
      <c r="F44" s="36">
        <f>B44-D44</f>
        <v>45507808.799999997</v>
      </c>
      <c r="G44" s="42">
        <f t="shared" si="1"/>
        <v>0</v>
      </c>
      <c r="H44" s="57" t="s">
        <v>51</v>
      </c>
      <c r="I44" s="57"/>
    </row>
    <row r="45" spans="1:11" ht="253.5" customHeight="1" x14ac:dyDescent="0.4">
      <c r="A45" s="35"/>
      <c r="B45" s="37"/>
      <c r="C45" s="37"/>
      <c r="D45" s="37"/>
      <c r="E45" s="37"/>
      <c r="F45" s="37"/>
      <c r="G45" s="43"/>
      <c r="H45" s="58" t="s">
        <v>23</v>
      </c>
      <c r="I45" s="58"/>
    </row>
    <row r="46" spans="1:11" x14ac:dyDescent="0.4">
      <c r="A46" s="28"/>
      <c r="B46" s="25">
        <f>B6+B10+B41+B15</f>
        <v>194929812.01999998</v>
      </c>
      <c r="C46" s="25">
        <f>C6+C10+C41+C15</f>
        <v>38386006.880000003</v>
      </c>
      <c r="D46" s="25">
        <f>D6+D10+D41+D15</f>
        <v>49188274.780000001</v>
      </c>
      <c r="E46" s="25">
        <f>E6+E10+E41+E15</f>
        <v>10802267.9</v>
      </c>
      <c r="F46" s="25">
        <f>F6+F10+F41+F15</f>
        <v>145741537.24000001</v>
      </c>
      <c r="G46" s="16">
        <f t="shared" si="1"/>
        <v>0.25233838924008833</v>
      </c>
      <c r="H46" s="44"/>
      <c r="I46" s="45"/>
    </row>
    <row r="47" spans="1:11" ht="4.5" customHeight="1" x14ac:dyDescent="0.4">
      <c r="A47" s="2"/>
      <c r="B47" s="2"/>
      <c r="C47" s="2"/>
      <c r="D47" s="2"/>
      <c r="E47" s="2"/>
      <c r="F47" s="2"/>
      <c r="G47" s="2"/>
      <c r="H47" s="2"/>
    </row>
    <row r="48" spans="1:11" ht="14.25" customHeight="1" x14ac:dyDescent="0.4">
      <c r="A48" s="2"/>
      <c r="B48" s="2"/>
      <c r="C48" s="2"/>
      <c r="D48" s="2"/>
      <c r="E48" s="2"/>
      <c r="F48" s="2"/>
      <c r="G48" s="2"/>
      <c r="H48" s="2"/>
    </row>
    <row r="49" spans="1:8" ht="58.5" customHeight="1" x14ac:dyDescent="0.4">
      <c r="A49" s="33" t="s">
        <v>21</v>
      </c>
      <c r="B49" s="33"/>
      <c r="C49" s="33"/>
      <c r="D49" s="33"/>
      <c r="E49" s="33"/>
      <c r="F49" s="2"/>
      <c r="G49" s="2" t="s">
        <v>1</v>
      </c>
      <c r="H49" s="2"/>
    </row>
    <row r="50" spans="1:8" x14ac:dyDescent="0.4">
      <c r="A50" s="5"/>
      <c r="B50" s="2"/>
      <c r="C50" s="2"/>
      <c r="D50" s="2"/>
      <c r="E50" s="2"/>
      <c r="F50" s="2"/>
      <c r="G50" s="2"/>
      <c r="H50" s="2"/>
    </row>
    <row r="51" spans="1:8" x14ac:dyDescent="0.4">
      <c r="C51" s="6"/>
    </row>
    <row r="52" spans="1:8" x14ac:dyDescent="0.4">
      <c r="F52" s="6">
        <f>B46-D46</f>
        <v>145741537.23999998</v>
      </c>
    </row>
  </sheetData>
  <mergeCells count="39">
    <mergeCell ref="G17:G40"/>
    <mergeCell ref="A17:A40"/>
    <mergeCell ref="B17:B40"/>
    <mergeCell ref="C17:C40"/>
    <mergeCell ref="D17:D40"/>
    <mergeCell ref="E17:E40"/>
    <mergeCell ref="F17:F40"/>
    <mergeCell ref="H15:I15"/>
    <mergeCell ref="H16:I16"/>
    <mergeCell ref="H17:I17"/>
    <mergeCell ref="H26:I26"/>
    <mergeCell ref="H46:I46"/>
    <mergeCell ref="H41:I41"/>
    <mergeCell ref="H36:I36"/>
    <mergeCell ref="H42:I42"/>
    <mergeCell ref="H43:I43"/>
    <mergeCell ref="H44:I44"/>
    <mergeCell ref="H45:I45"/>
    <mergeCell ref="A1:I1"/>
    <mergeCell ref="A2:I2"/>
    <mergeCell ref="H4:I4"/>
    <mergeCell ref="H5:I5"/>
    <mergeCell ref="H6:I6"/>
    <mergeCell ref="A49:E49"/>
    <mergeCell ref="A44:A45"/>
    <mergeCell ref="B44:B45"/>
    <mergeCell ref="C44:C45"/>
    <mergeCell ref="H7:I7"/>
    <mergeCell ref="H8:I8"/>
    <mergeCell ref="H9:I9"/>
    <mergeCell ref="D44:D45"/>
    <mergeCell ref="E44:E45"/>
    <mergeCell ref="F44:F45"/>
    <mergeCell ref="G44:G45"/>
    <mergeCell ref="H10:I10"/>
    <mergeCell ref="H11:I11"/>
    <mergeCell ref="H12:I12"/>
    <mergeCell ref="H13:I13"/>
    <mergeCell ref="H14:I14"/>
  </mergeCells>
  <pageMargins left="0.15748031496062992" right="0.15748031496062992" top="0.39370078740157483" bottom="0.15748031496062992" header="0.31496062992125984" footer="0.15748031496062992"/>
  <pageSetup paperSize="9" scale="47" fitToHeight="0" orientation="landscape" r:id="rId1"/>
  <headerFooter alignWithMargins="0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BLSKVI1</cp:lastModifiedBy>
  <cp:lastPrinted>2021-04-09T12:12:21Z</cp:lastPrinted>
  <dcterms:created xsi:type="dcterms:W3CDTF">2019-07-19T11:40:04Z</dcterms:created>
  <dcterms:modified xsi:type="dcterms:W3CDTF">2021-04-09T12:53:28Z</dcterms:modified>
</cp:coreProperties>
</file>