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бщая\ОТЧЕТ ФУ за неделю\2022\07\22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кв.смета_13!$A$1:$I$44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 l="1"/>
  <c r="D16" i="2" l="1"/>
  <c r="B16" i="2"/>
  <c r="F17" i="2"/>
  <c r="C16" i="2"/>
  <c r="E16" i="2" l="1"/>
  <c r="C15" i="2"/>
  <c r="C7" i="2"/>
  <c r="C6" i="2" s="1"/>
  <c r="C11" i="2"/>
  <c r="C13" i="2"/>
  <c r="C10" i="2" l="1"/>
  <c r="C41" i="2"/>
  <c r="F8" i="2"/>
  <c r="F9" i="2"/>
  <c r="F12" i="2"/>
  <c r="F14" i="2"/>
  <c r="E12" i="2" l="1"/>
  <c r="E14" i="2"/>
  <c r="E9" i="2"/>
  <c r="E8" i="2"/>
  <c r="D15" i="2" l="1"/>
  <c r="D13" i="2"/>
  <c r="D11" i="2"/>
  <c r="D7" i="2"/>
  <c r="D6" i="2" s="1"/>
  <c r="D10" i="2" l="1"/>
  <c r="D41" i="2"/>
  <c r="B7" i="2"/>
  <c r="F7" i="2" s="1"/>
  <c r="F16" i="2" l="1"/>
  <c r="B15" i="2"/>
  <c r="B11" i="2"/>
  <c r="B13" i="2"/>
  <c r="E13" i="2" l="1"/>
  <c r="F13" i="2"/>
  <c r="E11" i="2"/>
  <c r="F11" i="2"/>
  <c r="E15" i="2"/>
  <c r="F15" i="2"/>
  <c r="B10" i="2"/>
  <c r="E10" i="2" l="1"/>
  <c r="F10" i="2"/>
  <c r="B6" i="2"/>
  <c r="F6" i="2" l="1"/>
  <c r="B41" i="2"/>
  <c r="E7" i="2"/>
  <c r="E6" i="2" s="1"/>
  <c r="E41" i="2" l="1"/>
  <c r="F41" i="2"/>
</calcChain>
</file>

<file path=xl/sharedStrings.xml><?xml version="1.0" encoding="utf-8"?>
<sst xmlns="http://schemas.openxmlformats.org/spreadsheetml/2006/main" count="52" uniqueCount="50">
  <si>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</si>
  <si>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</si>
  <si>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</si>
  <si>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</si>
  <si>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</si>
  <si>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</si>
  <si>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</si>
  <si>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</si>
  <si>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</si>
  <si>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</si>
  <si>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</si>
  <si>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</si>
  <si>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</si>
  <si>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</si>
  <si>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</si>
  <si>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</si>
  <si>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</si>
  <si>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</si>
  <si>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</si>
  <si>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Стоимость работ в соответствии с муниципальным контрактом</t>
  </si>
  <si>
    <t>Окончание работ по муниципальному контракту</t>
  </si>
  <si>
    <t>со дня заключения в течение 15 рабочих дней</t>
  </si>
  <si>
    <t>Муниципальный контракт № 0821300000121000065_67360 от 26.11.2021 года на проведение работ по капитальному ремонту спортивного зала МОУ СОШ №14, работы выполнены на 90 %</t>
  </si>
  <si>
    <t>Муниципальный контракт № 28 от 28.12.2021 года сумма 36 500,00 рублей, на поставку настольных ламп, рамок, зеркала.  Контракт выполнен в полном объеме.</t>
  </si>
  <si>
    <t>Муниципальный контракт № 27 от 27.12.2021 года сумма 52 145,00 рублей,  на поставку и установку жалюзи. Контракт выполнен в полном объеме.</t>
  </si>
  <si>
    <t>Муниципальный контракт № 0321300174121000009_64615 от 29.11.2021 года сумма 491 000,00 рублей, на поставку компьютеров, МФУ, сканеров, видеокамеры, фотокамеры.Контракт выполнен в полном объеме.</t>
  </si>
  <si>
    <t>Муниципальный контракт № 0321300174121000011_64615 от 29.12.2021 года сумма 1 131 001,52 рублей, на поставку библиотечной мебели.Контракт выполнен в полном объеме.</t>
  </si>
  <si>
    <t>Муниципальный контракт № 0321300174121000010_64615 от 17.12.2021 года сумма 665 279,00 рублей,  на поставку книг</t>
  </si>
  <si>
    <t>Муниципальный контракт № 0321300174121000008_64615 от 02.12.2021 года сумма 211 377,33 рублей,  на поставку книг.Контракт выполнен в полном объеме.</t>
  </si>
  <si>
    <t>Муниципальный контракт № 0321300174121000005_64615 от 26.11.2021 года сумма 796 000,00 рублей, на поставку интерактивного оборудования.Контракт выполнен в полном объеме.</t>
  </si>
  <si>
    <t>Муниципальный контракт № 668610 от 22.12.2021 года сумма 213 700,00 рублей, на проведение электромонтажных работ.Контракт выполнен в полном объеме.</t>
  </si>
  <si>
    <t>Муниципальный контракт № 667831 от 21.12.2021 года сумма 146 000,00 рублей, на поставку и установку сплит-системы</t>
  </si>
  <si>
    <t>Муниципальный контракт № 654950 от 25.11.2021 года сумма 199 700 рублей,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теней).Контракт выполнен в полном объеме.</t>
  </si>
  <si>
    <t>Муниципальный контракт № 654601 от 24.11.2021 года сумма 496 610,00 рублей, на поставку тактильного знака, стационарного видеоувеличителя, робота, магнитно-маркерной доски.Контракт выполнен в полном объеме.</t>
  </si>
  <si>
    <t>Муниципальный контракт № 0321300174121000011_64615 от 28.12.2021 года сумма 336 447,00 рублей, на поставку библиотечной мебели.Контракт выполнен в полном объеме.</t>
  </si>
  <si>
    <t>Муниципальный контракт №  от 21.06.2022 на сумму 27140,00.Контракт выполнен в полном объеме.</t>
  </si>
  <si>
    <t>Муниципальный контракт №  от 31.01.2022 на сумму 6270,00.Контракт выполнен в полном объеме.</t>
  </si>
  <si>
    <t>Муниципальный контракт № 21/1 от 21.06.2022 на сумму 15 978,09.Контракт выполнен в полном объеме.</t>
  </si>
  <si>
    <t>Муниципальный контракт № 1099 от 09.06.2022 на сумму 29 000,00.Контракт выполнен в полном объеме.</t>
  </si>
  <si>
    <t>Муниципальный контракт № 14066 от 14.06.2022 на сумму 51 411,00.Контракт выполнен в полном объеме.</t>
  </si>
  <si>
    <t>Муниципальный контракт № 030322 от 06.06.2022 на сумму 41 485,06.Контракт выполнен в полном объеме.</t>
  </si>
  <si>
    <t>Муниципальный контракт № 200622 от 13.06.2022 на сумму 3 350,00.Контракт выполнен в полном объеме.</t>
  </si>
  <si>
    <t>Муниципальный контракт № 240622 от 24.06.2022 на сумму 4 050,00.Контракт выполнен в полном объеме.</t>
  </si>
  <si>
    <t>Муниципальный контракт № 23 от 17.05.2022 на сумму 11 622,00.Контракт выполнен в полном объеме.</t>
  </si>
  <si>
    <t>Муниципальный контракт № 24  от 20.05.2022 на сумму  1 934,00.Контракт выполнен в полном объеме.</t>
  </si>
  <si>
    <t>Информация о реализации национальных проектов на территории Благодарненского городского округа Ставропольского края по состоянию на 21 июля 2022 года</t>
  </si>
  <si>
    <t>Кассовый расход на 21.07.2022 года</t>
  </si>
  <si>
    <t xml:space="preserve">По состоянию на 21.07.2022 года численность получателей составила 483 человек	</t>
  </si>
  <si>
    <t xml:space="preserve">По состоянию на 21.07.2022 года численность получателей составила 342 человек	</t>
  </si>
  <si>
    <t xml:space="preserve">Запланированы бюджетные ассигнования за счет средств бюджета Ставропольского края в размере 11 739 428,33 рублей, за счет средств местного бюджета 586 971,42 рублей .Расходы на выплату заработной платы, начисления, закупки товаров, работ и услуг составили    4 083 695,89. Приобретение основных средств в сумме 392 299,00 рублей.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</si>
</sst>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2" fillId="0" borderId="0" xfId="1" applyFont="1" applyFill="1" applyAlignment="1">
      <alignment horizontal="left" wrapText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3" xfId="1" applyNumberFormat="1" applyFont="1" applyFill="1" applyBorder="1" applyAlignment="1" applyProtection="1">
      <protection hidden="1"/>
    </xf>
    <xf numFmtId="10" fontId="2" fillId="0" borderId="3" xfId="1" applyNumberFormat="1" applyFont="1" applyFill="1" applyBorder="1" applyAlignment="1" applyProtection="1">
      <protection hidden="1"/>
    </xf>
    <xf numFmtId="14" fontId="2" fillId="0" borderId="3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alignment horizontal="right" wrapText="1"/>
      <protection hidden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0" fontId="3" fillId="0" borderId="5" xfId="1" applyNumberFormat="1" applyFont="1" applyFill="1" applyBorder="1" applyAlignment="1" applyProtection="1"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164" fontId="2" fillId="2" borderId="1" xfId="1" applyNumberFormat="1" applyFont="1" applyFill="1" applyBorder="1" applyAlignment="1" applyProtection="1">
      <protection hidden="1"/>
    </xf>
    <xf numFmtId="0" fontId="4" fillId="0" borderId="3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0" fontId="4" fillId="0" borderId="9" xfId="1" applyFont="1" applyFill="1" applyBorder="1" applyAlignment="1">
      <alignment horizontal="left" wrapText="1"/>
    </xf>
    <xf numFmtId="0" fontId="4" fillId="0" borderId="10" xfId="1" applyFont="1" applyFill="1" applyBorder="1" applyAlignment="1">
      <alignment horizontal="left" wrapText="1"/>
    </xf>
    <xf numFmtId="0" fontId="2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1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4" xfId="1" applyNumberFormat="1" applyFont="1" applyFill="1" applyBorder="1" applyAlignment="1" applyProtection="1">
      <alignment horizontal="center"/>
      <protection hidden="1"/>
    </xf>
    <xf numFmtId="10" fontId="3" fillId="0" borderId="3" xfId="1" applyNumberFormat="1" applyFont="1" applyFill="1" applyBorder="1" applyAlignment="1" applyProtection="1">
      <alignment horizontal="right"/>
      <protection hidden="1"/>
    </xf>
    <xf numFmtId="10" fontId="3" fillId="0" borderId="4" xfId="1" applyNumberFormat="1" applyFont="1" applyFill="1" applyBorder="1" applyAlignment="1" applyProtection="1">
      <alignment horizontal="right"/>
      <protection hidden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164" fontId="2" fillId="0" borderId="2" xfId="1" applyNumberFormat="1" applyFont="1" applyFill="1" applyBorder="1" applyAlignment="1" applyProtection="1">
      <alignment horizontal="right"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8" xfId="1" applyNumberFormat="1" applyFont="1" applyFill="1" applyBorder="1" applyAlignment="1" applyProtection="1">
      <alignment horizontal="left" vertical="center" wrapText="1"/>
      <protection hidden="1"/>
    </xf>
    <xf numFmtId="0" fontId="4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167" fontId="2" fillId="0" borderId="2" xfId="1" applyNumberFormat="1" applyFont="1" applyFill="1" applyBorder="1" applyAlignment="1" applyProtection="1">
      <alignment horizontal="right" vertical="center"/>
      <protection hidden="1"/>
    </xf>
    <xf numFmtId="167" fontId="2" fillId="0" borderId="7" xfId="1" applyNumberFormat="1" applyFont="1" applyFill="1" applyBorder="1" applyAlignment="1" applyProtection="1">
      <alignment horizontal="right" vertical="center"/>
      <protection hidden="1"/>
    </xf>
    <xf numFmtId="167" fontId="2" fillId="0" borderId="8" xfId="1" applyNumberFormat="1" applyFont="1" applyFill="1" applyBorder="1" applyAlignment="1" applyProtection="1">
      <alignment horizontal="right" vertical="center"/>
      <protection hidden="1"/>
    </xf>
    <xf numFmtId="10" fontId="2" fillId="0" borderId="2" xfId="1" applyNumberFormat="1" applyFont="1" applyFill="1" applyBorder="1" applyAlignment="1" applyProtection="1">
      <alignment horizontal="right" vertical="center"/>
      <protection hidden="1"/>
    </xf>
    <xf numFmtId="10" fontId="2" fillId="0" borderId="7" xfId="1" applyNumberFormat="1" applyFont="1" applyFill="1" applyBorder="1" applyAlignment="1" applyProtection="1">
      <alignment horizontal="right" vertical="center"/>
      <protection hidden="1"/>
    </xf>
    <xf numFmtId="10" fontId="2" fillId="0" borderId="8" xfId="1" applyNumberFormat="1" applyFont="1" applyFill="1" applyBorder="1" applyAlignment="1" applyProtection="1">
      <alignment horizontal="right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tabSelected="1" view="pageBreakPreview" topLeftCell="A26" zoomScale="40" zoomScaleNormal="30" zoomScaleSheetLayoutView="40" workbookViewId="0">
      <selection activeCell="H12" sqref="H12:I12"/>
    </sheetView>
  </sheetViews>
  <sheetFormatPr defaultColWidth="9.140625" defaultRowHeight="26.25" x14ac:dyDescent="0.4"/>
  <cols>
    <col min="1" max="1" width="90.28515625" style="1" customWidth="1"/>
    <col min="2" max="2" width="32.42578125" style="1" customWidth="1"/>
    <col min="3" max="3" width="30.85546875" style="1" customWidth="1"/>
    <col min="4" max="4" width="27.7109375" style="1" customWidth="1"/>
    <col min="5" max="5" width="31.42578125" style="1" customWidth="1"/>
    <col min="6" max="6" width="21.7109375" style="1" customWidth="1"/>
    <col min="7" max="7" width="29.5703125" style="1" customWidth="1"/>
    <col min="8" max="8" width="40.42578125" style="1" customWidth="1"/>
    <col min="9" max="9" width="58.28515625" style="1" customWidth="1"/>
    <col min="10" max="10" width="99.7109375" style="1" customWidth="1"/>
    <col min="11" max="11" width="48" style="1" customWidth="1"/>
    <col min="12" max="203" width="9.140625" style="1" customWidth="1"/>
    <col min="204" max="16384" width="9.140625" style="1"/>
  </cols>
  <sheetData>
    <row r="1" spans="1:11" ht="33.75" customHeight="1" x14ac:dyDescent="0.4">
      <c r="A1" s="48" t="s">
        <v>45</v>
      </c>
      <c r="B1" s="48"/>
      <c r="C1" s="48"/>
      <c r="D1" s="48"/>
      <c r="E1" s="48"/>
      <c r="F1" s="48"/>
      <c r="G1" s="48"/>
      <c r="H1" s="48"/>
      <c r="I1" s="48"/>
    </row>
    <row r="2" spans="1:11" ht="22.5" hidden="1" customHeight="1" x14ac:dyDescent="0.4">
      <c r="A2" s="48"/>
      <c r="B2" s="48"/>
      <c r="C2" s="48"/>
      <c r="D2" s="48"/>
      <c r="E2" s="48"/>
      <c r="F2" s="48"/>
      <c r="G2" s="48"/>
      <c r="H2" s="48"/>
      <c r="I2" s="48"/>
    </row>
    <row r="3" spans="1:11" ht="16.5" customHeight="1" x14ac:dyDescent="0.4">
      <c r="A3" s="8"/>
      <c r="B3" s="2"/>
      <c r="C3" s="2"/>
      <c r="D3" s="2"/>
      <c r="E3" s="2"/>
      <c r="F3" s="9"/>
      <c r="G3" s="9"/>
      <c r="H3" s="9"/>
      <c r="I3" s="9" t="s">
        <v>6</v>
      </c>
    </row>
    <row r="4" spans="1:11" ht="135.75" customHeight="1" x14ac:dyDescent="0.4">
      <c r="A4" s="10"/>
      <c r="B4" s="7" t="s">
        <v>8</v>
      </c>
      <c r="C4" s="7" t="s">
        <v>19</v>
      </c>
      <c r="D4" s="36" t="s">
        <v>46</v>
      </c>
      <c r="E4" s="7" t="s">
        <v>5</v>
      </c>
      <c r="F4" s="7" t="s">
        <v>0</v>
      </c>
      <c r="G4" s="29" t="s">
        <v>20</v>
      </c>
      <c r="H4" s="49" t="s">
        <v>7</v>
      </c>
      <c r="I4" s="50"/>
    </row>
    <row r="5" spans="1:11" s="6" customFormat="1" ht="22.5" customHeight="1" x14ac:dyDescent="0.4">
      <c r="A5" s="11">
        <v>1</v>
      </c>
      <c r="B5" s="11">
        <v>2</v>
      </c>
      <c r="C5" s="11">
        <v>3</v>
      </c>
      <c r="D5" s="11">
        <v>5</v>
      </c>
      <c r="E5" s="11">
        <v>7</v>
      </c>
      <c r="F5" s="11">
        <v>8</v>
      </c>
      <c r="G5" s="30">
        <v>9</v>
      </c>
      <c r="H5" s="51">
        <v>10</v>
      </c>
      <c r="I5" s="52"/>
    </row>
    <row r="6" spans="1:11" x14ac:dyDescent="0.4">
      <c r="A6" s="12" t="s">
        <v>1</v>
      </c>
      <c r="B6" s="24">
        <f>B7</f>
        <v>113130253.28999999</v>
      </c>
      <c r="C6" s="24">
        <f>C7</f>
        <v>0</v>
      </c>
      <c r="D6" s="24">
        <f t="shared" ref="D6" si="0">D7</f>
        <v>88324792.650000006</v>
      </c>
      <c r="E6" s="24">
        <f>E7</f>
        <v>24805460.640000001</v>
      </c>
      <c r="F6" s="25">
        <f t="shared" ref="F6:F17" si="1">D6/B6</f>
        <v>0.78073539200506115</v>
      </c>
      <c r="G6" s="31"/>
      <c r="H6" s="53"/>
      <c r="I6" s="54"/>
    </row>
    <row r="7" spans="1:11" ht="51.75" x14ac:dyDescent="0.4">
      <c r="A7" s="12" t="s">
        <v>2</v>
      </c>
      <c r="B7" s="24">
        <f>B8+B9</f>
        <v>113130253.28999999</v>
      </c>
      <c r="C7" s="24">
        <f>C8+C9</f>
        <v>0</v>
      </c>
      <c r="D7" s="24">
        <f t="shared" ref="D7" si="2">D8+D9</f>
        <v>88324792.650000006</v>
      </c>
      <c r="E7" s="24">
        <f>E8+E9</f>
        <v>24805460.640000001</v>
      </c>
      <c r="F7" s="25">
        <f t="shared" si="1"/>
        <v>0.78073539200506115</v>
      </c>
      <c r="G7" s="31"/>
      <c r="H7" s="53"/>
      <c r="I7" s="54"/>
    </row>
    <row r="8" spans="1:11" ht="105" x14ac:dyDescent="0.4">
      <c r="A8" s="13" t="s">
        <v>10</v>
      </c>
      <c r="B8" s="14">
        <v>56417363.979999997</v>
      </c>
      <c r="C8" s="14"/>
      <c r="D8" s="14">
        <v>54446786.979999997</v>
      </c>
      <c r="E8" s="26">
        <f t="shared" ref="E8:E17" si="3">B8-D8</f>
        <v>1970577</v>
      </c>
      <c r="F8" s="23">
        <f t="shared" si="1"/>
        <v>0.96507144501294728</v>
      </c>
      <c r="G8" s="32"/>
      <c r="H8" s="57" t="s">
        <v>47</v>
      </c>
      <c r="I8" s="58"/>
      <c r="J8" s="65"/>
      <c r="K8" s="66"/>
    </row>
    <row r="9" spans="1:11" ht="91.5" customHeight="1" x14ac:dyDescent="0.4">
      <c r="A9" s="13" t="s">
        <v>11</v>
      </c>
      <c r="B9" s="14">
        <v>56712889.310000002</v>
      </c>
      <c r="C9" s="14"/>
      <c r="D9" s="14">
        <v>33878005.670000002</v>
      </c>
      <c r="E9" s="26">
        <f t="shared" si="3"/>
        <v>22834883.640000001</v>
      </c>
      <c r="F9" s="23">
        <f t="shared" si="1"/>
        <v>0.5973598961748966</v>
      </c>
      <c r="G9" s="32"/>
      <c r="H9" s="57" t="s">
        <v>48</v>
      </c>
      <c r="I9" s="58"/>
      <c r="J9" s="65"/>
      <c r="K9" s="66"/>
    </row>
    <row r="10" spans="1:11" x14ac:dyDescent="0.4">
      <c r="A10" s="12" t="s">
        <v>4</v>
      </c>
      <c r="B10" s="15">
        <f>B11+B13</f>
        <v>13186796.449999999</v>
      </c>
      <c r="C10" s="15">
        <f>C11+C13</f>
        <v>1440131.27</v>
      </c>
      <c r="D10" s="15">
        <f t="shared" ref="D10" si="4">D11+D13</f>
        <v>4475994.8899999997</v>
      </c>
      <c r="E10" s="24">
        <f t="shared" si="3"/>
        <v>8710801.5599999987</v>
      </c>
      <c r="F10" s="25">
        <f t="shared" si="1"/>
        <v>0.3394300432991062</v>
      </c>
      <c r="G10" s="31"/>
      <c r="H10" s="55"/>
      <c r="I10" s="56"/>
    </row>
    <row r="11" spans="1:11" x14ac:dyDescent="0.4">
      <c r="A11" s="16" t="s">
        <v>12</v>
      </c>
      <c r="B11" s="15">
        <f>B12</f>
        <v>11739428.33</v>
      </c>
      <c r="C11" s="15">
        <f>C12</f>
        <v>0</v>
      </c>
      <c r="D11" s="15">
        <f t="shared" ref="D11" si="5">D12</f>
        <v>4475994.8899999997</v>
      </c>
      <c r="E11" s="24">
        <f t="shared" si="3"/>
        <v>7263433.4400000004</v>
      </c>
      <c r="F11" s="25">
        <f t="shared" si="1"/>
        <v>0.38127877816346784</v>
      </c>
      <c r="G11" s="31"/>
      <c r="H11" s="55"/>
      <c r="I11" s="56"/>
    </row>
    <row r="12" spans="1:11" ht="243" customHeight="1" x14ac:dyDescent="0.4">
      <c r="A12" s="17" t="s">
        <v>13</v>
      </c>
      <c r="B12" s="18">
        <v>11739428.33</v>
      </c>
      <c r="C12" s="18"/>
      <c r="D12" s="18">
        <v>4475994.8899999997</v>
      </c>
      <c r="E12" s="26">
        <f t="shared" si="3"/>
        <v>7263433.4400000004</v>
      </c>
      <c r="F12" s="23">
        <f t="shared" si="1"/>
        <v>0.38127877816346784</v>
      </c>
      <c r="G12" s="32"/>
      <c r="H12" s="57" t="s">
        <v>49</v>
      </c>
      <c r="I12" s="58"/>
    </row>
    <row r="13" spans="1:11" ht="26.25" customHeight="1" x14ac:dyDescent="0.4">
      <c r="A13" s="16" t="s">
        <v>3</v>
      </c>
      <c r="B13" s="15">
        <f>B14</f>
        <v>1447368.12</v>
      </c>
      <c r="C13" s="15">
        <f>C14</f>
        <v>1440131.27</v>
      </c>
      <c r="D13" s="15">
        <f t="shared" ref="D13" si="6">D14</f>
        <v>0</v>
      </c>
      <c r="E13" s="24">
        <f t="shared" si="3"/>
        <v>1447368.12</v>
      </c>
      <c r="F13" s="25">
        <f t="shared" si="1"/>
        <v>0</v>
      </c>
      <c r="G13" s="31"/>
      <c r="H13" s="55"/>
      <c r="I13" s="56"/>
    </row>
    <row r="14" spans="1:11" ht="180" customHeight="1" x14ac:dyDescent="0.4">
      <c r="A14" s="22" t="s">
        <v>9</v>
      </c>
      <c r="B14" s="27">
        <v>1447368.12</v>
      </c>
      <c r="C14" s="27">
        <v>1440131.27</v>
      </c>
      <c r="D14" s="27">
        <v>0</v>
      </c>
      <c r="E14" s="26">
        <f t="shared" si="3"/>
        <v>1447368.12</v>
      </c>
      <c r="F14" s="23">
        <f t="shared" si="1"/>
        <v>0</v>
      </c>
      <c r="G14" s="33">
        <v>44711</v>
      </c>
      <c r="H14" s="41" t="s">
        <v>22</v>
      </c>
      <c r="I14" s="42"/>
    </row>
    <row r="15" spans="1:11" x14ac:dyDescent="0.4">
      <c r="A15" s="12" t="s">
        <v>15</v>
      </c>
      <c r="B15" s="19">
        <f>B16</f>
        <v>5000000</v>
      </c>
      <c r="C15" s="19">
        <f>C16</f>
        <v>5000000</v>
      </c>
      <c r="D15" s="19">
        <f t="shared" ref="D15" si="7">D16</f>
        <v>5000000</v>
      </c>
      <c r="E15" s="24">
        <f t="shared" si="3"/>
        <v>0</v>
      </c>
      <c r="F15" s="25">
        <f t="shared" si="1"/>
        <v>1</v>
      </c>
      <c r="G15" s="31"/>
      <c r="H15" s="55"/>
      <c r="I15" s="56"/>
    </row>
    <row r="16" spans="1:11" x14ac:dyDescent="0.4">
      <c r="A16" s="20" t="s">
        <v>14</v>
      </c>
      <c r="B16" s="19">
        <f>B17</f>
        <v>5000000</v>
      </c>
      <c r="C16" s="19">
        <f>SUM(C18:C40)</f>
        <v>5000000</v>
      </c>
      <c r="D16" s="19">
        <f>D17</f>
        <v>5000000</v>
      </c>
      <c r="E16" s="24">
        <f t="shared" si="3"/>
        <v>0</v>
      </c>
      <c r="F16" s="25">
        <f t="shared" si="1"/>
        <v>1</v>
      </c>
      <c r="G16" s="31"/>
      <c r="H16" s="55"/>
      <c r="I16" s="56"/>
    </row>
    <row r="17" spans="1:11" ht="84" customHeight="1" x14ac:dyDescent="0.4">
      <c r="A17" s="22" t="s">
        <v>18</v>
      </c>
      <c r="B17" s="27">
        <v>5000000</v>
      </c>
      <c r="C17" s="14">
        <v>5000000</v>
      </c>
      <c r="D17" s="14">
        <v>5000000</v>
      </c>
      <c r="E17" s="26">
        <f t="shared" si="3"/>
        <v>0</v>
      </c>
      <c r="F17" s="23">
        <f t="shared" si="1"/>
        <v>1</v>
      </c>
      <c r="G17" s="37"/>
      <c r="H17" s="38"/>
      <c r="I17" s="39"/>
    </row>
    <row r="18" spans="1:11" ht="135.75" customHeight="1" x14ac:dyDescent="0.4">
      <c r="A18" s="62"/>
      <c r="B18" s="59"/>
      <c r="C18" s="14">
        <v>36500</v>
      </c>
      <c r="D18" s="59"/>
      <c r="E18" s="67"/>
      <c r="F18" s="70"/>
      <c r="G18" s="34">
        <v>44651</v>
      </c>
      <c r="H18" s="43" t="s">
        <v>23</v>
      </c>
      <c r="I18" s="44"/>
      <c r="J18" s="3"/>
      <c r="K18" s="3"/>
    </row>
    <row r="19" spans="1:11" ht="2.25" hidden="1" customHeight="1" x14ac:dyDescent="0.4">
      <c r="A19" s="63"/>
      <c r="B19" s="60"/>
      <c r="C19" s="40">
        <v>32000</v>
      </c>
      <c r="D19" s="60"/>
      <c r="E19" s="68"/>
      <c r="F19" s="71"/>
      <c r="G19" s="34"/>
      <c r="H19" s="45"/>
      <c r="I19" s="46"/>
      <c r="J19" s="3"/>
      <c r="K19" s="3"/>
    </row>
    <row r="20" spans="1:11" ht="95.25" customHeight="1" x14ac:dyDescent="0.4">
      <c r="A20" s="63"/>
      <c r="B20" s="60"/>
      <c r="C20" s="40">
        <v>27140</v>
      </c>
      <c r="D20" s="60"/>
      <c r="E20" s="68"/>
      <c r="F20" s="71"/>
      <c r="G20" s="34"/>
      <c r="H20" s="41" t="s">
        <v>35</v>
      </c>
      <c r="I20" s="42"/>
      <c r="J20" s="3"/>
      <c r="K20" s="3"/>
    </row>
    <row r="21" spans="1:11" ht="92.25" customHeight="1" x14ac:dyDescent="0.4">
      <c r="A21" s="63"/>
      <c r="B21" s="60"/>
      <c r="C21" s="40">
        <v>6270</v>
      </c>
      <c r="D21" s="60"/>
      <c r="E21" s="68"/>
      <c r="F21" s="71"/>
      <c r="G21" s="34"/>
      <c r="H21" s="41" t="s">
        <v>36</v>
      </c>
      <c r="I21" s="42"/>
      <c r="J21" s="3"/>
      <c r="K21" s="3"/>
    </row>
    <row r="22" spans="1:11" ht="92.25" customHeight="1" x14ac:dyDescent="0.4">
      <c r="A22" s="63"/>
      <c r="B22" s="60"/>
      <c r="C22" s="40">
        <v>15978.09</v>
      </c>
      <c r="D22" s="60"/>
      <c r="E22" s="68"/>
      <c r="F22" s="71"/>
      <c r="G22" s="34"/>
      <c r="H22" s="41" t="s">
        <v>37</v>
      </c>
      <c r="I22" s="42"/>
      <c r="J22" s="3"/>
      <c r="K22" s="3"/>
    </row>
    <row r="23" spans="1:11" ht="92.25" customHeight="1" x14ac:dyDescent="0.4">
      <c r="A23" s="63"/>
      <c r="B23" s="60"/>
      <c r="C23" s="40">
        <v>29000</v>
      </c>
      <c r="D23" s="60"/>
      <c r="E23" s="68"/>
      <c r="F23" s="71"/>
      <c r="G23" s="34"/>
      <c r="H23" s="41" t="s">
        <v>38</v>
      </c>
      <c r="I23" s="42"/>
      <c r="J23" s="3"/>
      <c r="K23" s="3"/>
    </row>
    <row r="24" spans="1:11" ht="92.25" customHeight="1" x14ac:dyDescent="0.4">
      <c r="A24" s="63"/>
      <c r="B24" s="60"/>
      <c r="C24" s="40">
        <v>51411</v>
      </c>
      <c r="D24" s="60"/>
      <c r="E24" s="68"/>
      <c r="F24" s="71"/>
      <c r="G24" s="34"/>
      <c r="H24" s="41" t="s">
        <v>39</v>
      </c>
      <c r="I24" s="42"/>
      <c r="J24" s="3"/>
      <c r="K24" s="3"/>
    </row>
    <row r="25" spans="1:11" ht="92.25" customHeight="1" x14ac:dyDescent="0.4">
      <c r="A25" s="63"/>
      <c r="B25" s="60"/>
      <c r="C25" s="40">
        <v>41485.06</v>
      </c>
      <c r="D25" s="60"/>
      <c r="E25" s="68"/>
      <c r="F25" s="71"/>
      <c r="G25" s="34"/>
      <c r="H25" s="41" t="s">
        <v>40</v>
      </c>
      <c r="I25" s="42"/>
      <c r="J25" s="3"/>
      <c r="K25" s="3"/>
    </row>
    <row r="26" spans="1:11" ht="92.25" customHeight="1" x14ac:dyDescent="0.4">
      <c r="A26" s="63"/>
      <c r="B26" s="60"/>
      <c r="C26" s="40">
        <v>3350</v>
      </c>
      <c r="D26" s="60"/>
      <c r="E26" s="68"/>
      <c r="F26" s="71"/>
      <c r="G26" s="34"/>
      <c r="H26" s="41" t="s">
        <v>41</v>
      </c>
      <c r="I26" s="42"/>
      <c r="J26" s="3"/>
      <c r="K26" s="3"/>
    </row>
    <row r="27" spans="1:11" ht="92.25" customHeight="1" x14ac:dyDescent="0.4">
      <c r="A27" s="63"/>
      <c r="B27" s="60"/>
      <c r="C27" s="40">
        <v>4050</v>
      </c>
      <c r="D27" s="60"/>
      <c r="E27" s="68"/>
      <c r="F27" s="71"/>
      <c r="G27" s="34"/>
      <c r="H27" s="41" t="s">
        <v>42</v>
      </c>
      <c r="I27" s="42"/>
      <c r="J27" s="3"/>
      <c r="K27" s="3"/>
    </row>
    <row r="28" spans="1:11" ht="92.25" customHeight="1" x14ac:dyDescent="0.4">
      <c r="A28" s="63"/>
      <c r="B28" s="60"/>
      <c r="C28" s="40">
        <v>11622</v>
      </c>
      <c r="D28" s="60"/>
      <c r="E28" s="68"/>
      <c r="F28" s="71"/>
      <c r="G28" s="34"/>
      <c r="H28" s="41" t="s">
        <v>43</v>
      </c>
      <c r="I28" s="42"/>
      <c r="J28" s="3"/>
      <c r="K28" s="3"/>
    </row>
    <row r="29" spans="1:11" ht="92.25" customHeight="1" x14ac:dyDescent="0.4">
      <c r="A29" s="63"/>
      <c r="B29" s="60"/>
      <c r="C29" s="40">
        <v>1934</v>
      </c>
      <c r="D29" s="60"/>
      <c r="E29" s="68"/>
      <c r="F29" s="71"/>
      <c r="G29" s="34"/>
      <c r="H29" s="41" t="s">
        <v>44</v>
      </c>
      <c r="I29" s="42"/>
      <c r="J29" s="3"/>
      <c r="K29" s="3"/>
    </row>
    <row r="30" spans="1:11" ht="124.5" customHeight="1" x14ac:dyDescent="0.4">
      <c r="A30" s="63"/>
      <c r="B30" s="60"/>
      <c r="C30" s="40">
        <v>52145</v>
      </c>
      <c r="D30" s="60"/>
      <c r="E30" s="68"/>
      <c r="F30" s="71"/>
      <c r="G30" s="34">
        <v>44651</v>
      </c>
      <c r="H30" s="41" t="s">
        <v>24</v>
      </c>
      <c r="I30" s="42"/>
      <c r="J30" s="3"/>
      <c r="K30" s="3"/>
    </row>
    <row r="31" spans="1:11" ht="174.75" customHeight="1" x14ac:dyDescent="0.4">
      <c r="A31" s="63"/>
      <c r="B31" s="60"/>
      <c r="C31" s="14">
        <v>491000</v>
      </c>
      <c r="D31" s="60"/>
      <c r="E31" s="68"/>
      <c r="F31" s="71"/>
      <c r="G31" s="35" t="s">
        <v>21</v>
      </c>
      <c r="H31" s="41" t="s">
        <v>25</v>
      </c>
      <c r="I31" s="42"/>
      <c r="J31" s="3"/>
      <c r="K31" s="3"/>
    </row>
    <row r="32" spans="1:11" ht="139.5" customHeight="1" x14ac:dyDescent="0.4">
      <c r="A32" s="63"/>
      <c r="B32" s="60"/>
      <c r="C32" s="14">
        <v>1131001.52</v>
      </c>
      <c r="D32" s="60"/>
      <c r="E32" s="68"/>
      <c r="F32" s="71"/>
      <c r="G32" s="34">
        <v>44681</v>
      </c>
      <c r="H32" s="41" t="s">
        <v>26</v>
      </c>
      <c r="I32" s="42"/>
      <c r="J32" s="3"/>
      <c r="K32" s="3"/>
    </row>
    <row r="33" spans="1:11" ht="117" customHeight="1" x14ac:dyDescent="0.4">
      <c r="A33" s="63"/>
      <c r="B33" s="60"/>
      <c r="C33" s="14">
        <v>665279</v>
      </c>
      <c r="D33" s="60"/>
      <c r="E33" s="68"/>
      <c r="F33" s="71"/>
      <c r="G33" s="34">
        <v>44651</v>
      </c>
      <c r="H33" s="41" t="s">
        <v>27</v>
      </c>
      <c r="I33" s="42"/>
      <c r="J33" s="3"/>
      <c r="K33" s="3"/>
    </row>
    <row r="34" spans="1:11" ht="120" customHeight="1" x14ac:dyDescent="0.4">
      <c r="A34" s="63"/>
      <c r="B34" s="60"/>
      <c r="C34" s="14">
        <v>211377.33</v>
      </c>
      <c r="D34" s="60"/>
      <c r="E34" s="68"/>
      <c r="F34" s="71"/>
      <c r="G34" s="35" t="s">
        <v>21</v>
      </c>
      <c r="H34" s="41" t="s">
        <v>28</v>
      </c>
      <c r="I34" s="42"/>
      <c r="J34" s="3"/>
      <c r="K34" s="3"/>
    </row>
    <row r="35" spans="1:11" ht="150" customHeight="1" x14ac:dyDescent="0.4">
      <c r="A35" s="63"/>
      <c r="B35" s="60"/>
      <c r="C35" s="14">
        <v>796000</v>
      </c>
      <c r="D35" s="60"/>
      <c r="E35" s="68"/>
      <c r="F35" s="71"/>
      <c r="G35" s="35" t="s">
        <v>21</v>
      </c>
      <c r="H35" s="41" t="s">
        <v>29</v>
      </c>
      <c r="I35" s="42"/>
      <c r="J35" s="3"/>
      <c r="K35" s="3"/>
    </row>
    <row r="36" spans="1:11" ht="129" customHeight="1" x14ac:dyDescent="0.4">
      <c r="A36" s="63"/>
      <c r="B36" s="60"/>
      <c r="C36" s="14">
        <v>213700</v>
      </c>
      <c r="D36" s="60"/>
      <c r="E36" s="68"/>
      <c r="F36" s="71"/>
      <c r="G36" s="35">
        <v>44651</v>
      </c>
      <c r="H36" s="41" t="s">
        <v>30</v>
      </c>
      <c r="I36" s="42"/>
      <c r="J36" s="3"/>
      <c r="K36" s="3"/>
    </row>
    <row r="37" spans="1:11" ht="100.5" customHeight="1" x14ac:dyDescent="0.4">
      <c r="A37" s="63"/>
      <c r="B37" s="60"/>
      <c r="C37" s="14">
        <v>146000</v>
      </c>
      <c r="D37" s="60"/>
      <c r="E37" s="68"/>
      <c r="F37" s="71"/>
      <c r="G37" s="35">
        <v>44651</v>
      </c>
      <c r="H37" s="41" t="s">
        <v>31</v>
      </c>
      <c r="I37" s="42"/>
      <c r="J37" s="3"/>
      <c r="K37" s="3"/>
    </row>
    <row r="38" spans="1:11" ht="190.5" customHeight="1" x14ac:dyDescent="0.4">
      <c r="A38" s="63"/>
      <c r="B38" s="60"/>
      <c r="C38" s="14">
        <v>199700</v>
      </c>
      <c r="D38" s="60"/>
      <c r="E38" s="68"/>
      <c r="F38" s="71"/>
      <c r="G38" s="34">
        <v>44713</v>
      </c>
      <c r="H38" s="41" t="s">
        <v>32</v>
      </c>
      <c r="I38" s="42"/>
      <c r="J38" s="3"/>
      <c r="K38" s="3"/>
    </row>
    <row r="39" spans="1:11" ht="162.75" customHeight="1" x14ac:dyDescent="0.4">
      <c r="A39" s="63"/>
      <c r="B39" s="60"/>
      <c r="C39" s="14">
        <v>496610</v>
      </c>
      <c r="D39" s="60"/>
      <c r="E39" s="68"/>
      <c r="F39" s="71"/>
      <c r="G39" s="34">
        <v>44713</v>
      </c>
      <c r="H39" s="41" t="s">
        <v>33</v>
      </c>
      <c r="I39" s="42"/>
      <c r="J39" s="3"/>
      <c r="K39" s="3"/>
    </row>
    <row r="40" spans="1:11" ht="150" customHeight="1" x14ac:dyDescent="0.4">
      <c r="A40" s="64"/>
      <c r="B40" s="61"/>
      <c r="C40" s="14">
        <v>336447</v>
      </c>
      <c r="D40" s="61"/>
      <c r="E40" s="69"/>
      <c r="F40" s="72"/>
      <c r="G40" s="34">
        <v>44681</v>
      </c>
      <c r="H40" s="41" t="s">
        <v>34</v>
      </c>
      <c r="I40" s="42"/>
      <c r="J40" s="3"/>
      <c r="K40" s="3"/>
    </row>
    <row r="41" spans="1:11" x14ac:dyDescent="0.4">
      <c r="A41" s="21"/>
      <c r="B41" s="19">
        <f>B6+B10+B15</f>
        <v>131317049.73999999</v>
      </c>
      <c r="C41" s="19">
        <f>C6+C10+C15</f>
        <v>6440131.2699999996</v>
      </c>
      <c r="D41" s="19">
        <f t="shared" ref="D41" si="8">D6+D10+D15</f>
        <v>97800787.540000007</v>
      </c>
      <c r="E41" s="24">
        <f>B41-D41</f>
        <v>33516262.199999988</v>
      </c>
      <c r="F41" s="25">
        <f>D41/B41</f>
        <v>0.74476838867184258</v>
      </c>
      <c r="G41" s="31"/>
      <c r="H41" s="55"/>
      <c r="I41" s="56"/>
    </row>
    <row r="42" spans="1:11" ht="4.5" customHeight="1" x14ac:dyDescent="0.4">
      <c r="A42" s="2"/>
      <c r="B42" s="2"/>
      <c r="C42" s="2"/>
      <c r="D42" s="2"/>
      <c r="E42" s="2"/>
      <c r="F42" s="2"/>
      <c r="G42" s="2"/>
      <c r="H42" s="2"/>
    </row>
    <row r="43" spans="1:11" ht="14.25" customHeight="1" x14ac:dyDescent="0.4">
      <c r="A43" s="2"/>
      <c r="B43" s="2"/>
      <c r="C43" s="2"/>
      <c r="D43" s="2"/>
      <c r="E43" s="2"/>
      <c r="F43" s="2"/>
      <c r="G43" s="2"/>
      <c r="H43" s="2"/>
    </row>
    <row r="44" spans="1:11" ht="96" customHeight="1" x14ac:dyDescent="0.4">
      <c r="A44" s="47" t="s">
        <v>16</v>
      </c>
      <c r="B44" s="47"/>
      <c r="C44" s="47"/>
      <c r="D44" s="28"/>
      <c r="E44" s="1" t="s">
        <v>17</v>
      </c>
      <c r="H44" s="2"/>
    </row>
    <row r="45" spans="1:11" x14ac:dyDescent="0.4">
      <c r="A45" s="4"/>
      <c r="B45" s="2"/>
      <c r="C45" s="2"/>
      <c r="D45" s="2"/>
      <c r="E45" s="2"/>
      <c r="F45" s="2"/>
      <c r="G45" s="2"/>
      <c r="H45" s="2"/>
    </row>
    <row r="47" spans="1:11" x14ac:dyDescent="0.4">
      <c r="E47" s="5"/>
    </row>
  </sheetData>
  <mergeCells count="46">
    <mergeCell ref="H41:I41"/>
    <mergeCell ref="H16:I16"/>
    <mergeCell ref="H10:I10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24:I24"/>
    <mergeCell ref="H25:I25"/>
    <mergeCell ref="H26:I26"/>
    <mergeCell ref="H27:I27"/>
    <mergeCell ref="H21:I21"/>
    <mergeCell ref="B18:B40"/>
    <mergeCell ref="A18:A40"/>
    <mergeCell ref="H20:I20"/>
    <mergeCell ref="J8:K8"/>
    <mergeCell ref="J9:K9"/>
    <mergeCell ref="H29:I29"/>
    <mergeCell ref="H39:I39"/>
    <mergeCell ref="H40:I40"/>
    <mergeCell ref="D18:D40"/>
    <mergeCell ref="E18:E40"/>
    <mergeCell ref="F18:F40"/>
    <mergeCell ref="H22:I22"/>
    <mergeCell ref="H23:I23"/>
    <mergeCell ref="H28:I28"/>
    <mergeCell ref="H18:I19"/>
    <mergeCell ref="A44:C44"/>
    <mergeCell ref="A1:I1"/>
    <mergeCell ref="A2:I2"/>
    <mergeCell ref="H4:I4"/>
    <mergeCell ref="H5:I5"/>
    <mergeCell ref="H6:I6"/>
    <mergeCell ref="H11:I11"/>
    <mergeCell ref="H12:I12"/>
    <mergeCell ref="H13:I13"/>
    <mergeCell ref="H14:I14"/>
    <mergeCell ref="H15:I15"/>
    <mergeCell ref="H7:I7"/>
    <mergeCell ref="H8:I8"/>
    <mergeCell ref="H9:I9"/>
  </mergeCells>
  <pageMargins left="0.15748031496062992" right="0.15748031496062992" top="0.39370078740157483" bottom="0.15748031496062992" header="0.31496062992125984" footer="0.15748031496062992"/>
  <pageSetup paperSize="9" scale="3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BLANIP1</cp:lastModifiedBy>
  <cp:lastPrinted>2022-07-01T13:24:22Z</cp:lastPrinted>
  <dcterms:created xsi:type="dcterms:W3CDTF">2019-07-19T11:40:04Z</dcterms:created>
  <dcterms:modified xsi:type="dcterms:W3CDTF">2022-07-22T10:48:08Z</dcterms:modified>
</cp:coreProperties>
</file>