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toiv2\общая\01 Для Кузнецовой Л.В\Главе на 21.01.2021\"/>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кв.смета_13!$A$1:$H$27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E17" i="2"/>
  <c r="E16" i="2" s="1"/>
  <c r="E11" i="2"/>
  <c r="E12" i="2"/>
  <c r="E9" i="2"/>
  <c r="E8" i="2"/>
  <c r="D22" i="2"/>
  <c r="C22" i="2"/>
  <c r="C7" i="2"/>
  <c r="C6" i="2" s="1"/>
  <c r="C11" i="2"/>
  <c r="C13" i="2"/>
  <c r="C15" i="2"/>
  <c r="C21" i="2"/>
  <c r="C10" i="2" l="1"/>
  <c r="C24" i="2" s="1"/>
  <c r="D16" i="2"/>
  <c r="E15" i="2"/>
  <c r="G17" i="2"/>
  <c r="F17" i="2"/>
  <c r="F16" i="2" s="1"/>
  <c r="F15" i="2" s="1"/>
  <c r="B16" i="2"/>
  <c r="B15" i="2" s="1"/>
  <c r="F12" i="2"/>
  <c r="F11" i="2" s="1"/>
  <c r="G12" i="2"/>
  <c r="D11" i="2"/>
  <c r="B11" i="2"/>
  <c r="B13" i="2"/>
  <c r="D7" i="2"/>
  <c r="B7" i="2"/>
  <c r="B10" i="2" l="1"/>
  <c r="G11" i="2"/>
  <c r="G16" i="2"/>
  <c r="D15" i="2"/>
  <c r="G15" i="2" s="1"/>
  <c r="D21" i="2"/>
  <c r="D13" i="2"/>
  <c r="D10" i="2" s="1"/>
  <c r="D6" i="2"/>
  <c r="D24" i="2" l="1"/>
  <c r="B22" i="2"/>
  <c r="B21" i="2" s="1"/>
  <c r="B6" i="2"/>
  <c r="B24" i="2" l="1"/>
  <c r="G24" i="2" s="1"/>
  <c r="F8" i="2"/>
  <c r="F9" i="2"/>
  <c r="E13" i="2"/>
  <c r="E10" i="2" s="1"/>
  <c r="F13" i="2"/>
  <c r="F10" i="2" s="1"/>
  <c r="E14" i="2"/>
  <c r="F14" i="2"/>
  <c r="E21" i="2"/>
  <c r="F22" i="2"/>
  <c r="F21" i="2" s="1"/>
  <c r="E23" i="2"/>
  <c r="E22" i="2" s="1"/>
  <c r="F23" i="2"/>
  <c r="F7" i="2" l="1"/>
  <c r="F6" i="2" s="1"/>
  <c r="F24" i="2" s="1"/>
  <c r="E7" i="2"/>
  <c r="E6" i="2" s="1"/>
  <c r="E24" i="2" s="1"/>
  <c r="G23" i="2"/>
  <c r="G9" i="2" l="1"/>
  <c r="G8" i="2"/>
  <c r="G14" i="2"/>
  <c r="G21" i="2" l="1"/>
  <c r="G22" i="2"/>
  <c r="G10" i="2" l="1"/>
  <c r="G13" i="2"/>
  <c r="G7" i="2"/>
  <c r="G6" i="2" l="1"/>
</calcChain>
</file>

<file path=xl/sharedStrings.xml><?xml version="1.0" encoding="utf-8"?>
<sst xmlns="http://schemas.openxmlformats.org/spreadsheetml/2006/main" count="34" uniqueCount="34">
  <si>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</si>
  <si>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</si>
  <si>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</si>
  <si>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</si>
  <si>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</si>
  <si>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</si>
  <si>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</si>
  <si>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</si>
  <si>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</si>
  <si>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</si>
  <si>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</si>
  <si>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</si>
  <si>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</si>
  <si>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</si>
  <si>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</si>
  <si>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</si>
  <si>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</si>
  <si>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</si>
  <si>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</si>
  <si>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</si>
  <si>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</si>
  <si>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</si>
  <si>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Кассовый расход на 14.01.2021 года</t>
  </si>
  <si>
    <t>Информация о реализации национальных проектов на территории Благодарненского городского округа Ставропольского края по состоянию на 21 января 2021 года</t>
  </si>
  <si>
    <t>Кассовый расход с 14.01.2021 года по 21.01.2021 года</t>
  </si>
  <si>
    <t>Кассовый расход на 21.01.2021 года</t>
  </si>
  <si>
    <t>Запланирован ремонт спортивного зала СОШ №3 на сумму 1625000,00 рублей, приобретение спортивного оборудования в СОШ №3 на сумму 200431,00 рублей. По стостоянию на 21.01.2021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 с ИП Кинаш А.Е.</t>
  </si>
  <si>
    <t>По состоянию на 21.01.2021 года численность получателй составила 500 человек</t>
  </si>
  <si>
    <t>По состоянию на 21.01.2021 года численность получателй составила 417 человек</t>
  </si>
  <si>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t>
  </si>
  <si>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21.01.2021 работы не проводились.</t>
  </si>
  <si>
    <r>
      <rPr>
        <b/>
        <sz val="22"/>
        <rFont val="Times New Roman"/>
        <family val="1"/>
        <charset val="204"/>
      </rPr>
      <t xml:space="preserve">Капитальный ремонт МУК ДК с.Спасское: </t>
    </r>
    <r>
      <rPr>
        <sz val="22"/>
        <rFont val="Times New Roman"/>
        <family val="1"/>
        <charset val="204"/>
      </rPr>
      <t xml:space="preserve">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ведутся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7 % выполнен монтаж потолков. На 1-м этаже здания выполнен демонтаж старой отделки коридора и 2-х кабинетов, на 100% выполнено бетонирование пола коридора. Демонтаж старого покрытия стен выполнен на 65%. Демонтаж пластиковых коробов электропроводки и монтаж новой электропроводки под штукатурку выполнен на 65%. Монтаж радиаторных решеток выполнен на 100 %, ведутся работы по их покраске. В туалете ведутся демонтажные работы покрытия стен и пола. В подвальном помещении здания начаты работы по демонтажу старого покрытия стен. На лестничном марше, в коридоре 1 этажа здания, в подвальном помещении оштукатуривание стен выполнено на 50%. Начаты работы по демонтажу старого потолка молодежного зала на 2 этаже. Общий процент выполненных работ на объекте -22%. </t>
    </r>
    <r>
      <rPr>
        <u/>
        <sz val="22"/>
        <rFont val="Times New Roman"/>
        <family val="1"/>
        <charset val="204"/>
      </rPr>
      <t/>
    </r>
  </si>
  <si>
    <r>
      <rPr>
        <b/>
        <sz val="22"/>
        <rFont val="Times New Roman"/>
        <family val="1"/>
        <charset val="204"/>
      </rPr>
      <t>Капитальный ремонт здания МУД ДК с. Александрия</t>
    </r>
    <r>
      <rPr>
        <sz val="22"/>
        <rFont val="Times New Roman"/>
        <family val="1"/>
        <charset val="204"/>
      </rPr>
      <t xml:space="preserve">: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прикручены желоба, установлены водосточные трубы. Выполнены работы по устройству капельников. Процент выполнения работ 7%. </t>
    </r>
  </si>
  <si>
    <r>
      <rPr>
        <b/>
        <sz val="22"/>
        <rFont val="Times New Roman"/>
        <family val="1"/>
        <charset val="204"/>
      </rPr>
      <t>Капитальный ремонт здания МУК ДК с.Бурлацкое</t>
    </r>
    <r>
      <rPr>
        <sz val="22"/>
        <rFont val="Times New Roman"/>
        <family val="1"/>
        <charset val="204"/>
      </rPr>
      <t xml:space="preserve">: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 монтаж электропроводки на 2-м этаже.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</si>
</sst>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9"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u/>
      <sz val="22"/>
      <name val="Times New Roman"/>
      <family val="1"/>
      <charset val="204"/>
    </font>
    <font>
      <sz val="22"/>
      <name val="Times New Roman"/>
      <family val="1"/>
      <charset val="204"/>
    </font>
    <font>
      <b/>
      <sz val="2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Font="1" applyFill="1" applyBorder="1" applyAlignment="1">
      <alignment horizontal="center" vertical="center"/>
    </xf>
    <xf numFmtId="0" fontId="3" fillId="0" borderId="1" xfId="1" applyNumberFormat="1" applyFont="1" applyFill="1" applyBorder="1" applyAlignment="1" applyProtection="1">
      <alignment horizontal="center" vertical="center"/>
      <protection hidden="1"/>
    </xf>
    <xf numFmtId="0" fontId="3" fillId="0" borderId="1" xfId="1" applyNumberFormat="1" applyFont="1" applyFill="1" applyBorder="1" applyAlignment="1" applyProtection="1">
      <alignment horizontal="center"/>
      <protection hidden="1"/>
    </xf>
    <xf numFmtId="0" fontId="3" fillId="0" borderId="1" xfId="1" applyFont="1" applyFill="1" applyBorder="1" applyAlignment="1">
      <alignment horizontal="center"/>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0" fontId="2" fillId="0" borderId="1" xfId="1" applyFont="1" applyFill="1" applyBorder="1"/>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167" fontId="2" fillId="0" borderId="0" xfId="1" applyNumberFormat="1" applyFont="1" applyFill="1"/>
    <xf numFmtId="0" fontId="7" fillId="0" borderId="1" xfId="1" applyFont="1" applyFill="1" applyBorder="1" applyAlignment="1">
      <alignment wrapText="1"/>
    </xf>
    <xf numFmtId="0" fontId="7" fillId="0" borderId="1" xfId="1" applyFont="1" applyFill="1" applyBorder="1"/>
    <xf numFmtId="0" fontId="3" fillId="0" borderId="0" xfId="1" applyNumberFormat="1" applyFont="1" applyFill="1" applyAlignment="1" applyProtection="1">
      <alignment horizontal="center"/>
      <protection hidden="1"/>
    </xf>
    <xf numFmtId="0" fontId="2" fillId="0" borderId="0" xfId="1" applyNumberFormat="1" applyFont="1" applyFill="1" applyAlignment="1" applyProtection="1">
      <alignment horizontal="left" wrapText="1"/>
      <protection hidden="1"/>
    </xf>
    <xf numFmtId="0" fontId="7" fillId="0" borderId="2" xfId="1" applyFont="1" applyFill="1" applyBorder="1" applyAlignment="1">
      <alignment horizontal="left" wrapText="1"/>
    </xf>
    <xf numFmtId="0" fontId="7" fillId="0" borderId="4" xfId="1" applyFont="1" applyFill="1" applyBorder="1" applyAlignment="1">
      <alignment horizontal="left" wrapText="1"/>
    </xf>
    <xf numFmtId="166" fontId="2" fillId="0" borderId="2" xfId="1" applyNumberFormat="1" applyFont="1" applyFill="1" applyBorder="1" applyAlignment="1" applyProtection="1">
      <alignment horizontal="left" wrapText="1"/>
      <protection hidden="1"/>
    </xf>
    <xf numFmtId="166" fontId="2" fillId="0" borderId="3" xfId="1" applyNumberFormat="1" applyFont="1" applyFill="1" applyBorder="1" applyAlignment="1" applyProtection="1">
      <alignment horizontal="left" wrapText="1"/>
      <protection hidden="1"/>
    </xf>
    <xf numFmtId="166" fontId="2" fillId="0" borderId="4" xfId="1" applyNumberFormat="1" applyFont="1" applyFill="1" applyBorder="1" applyAlignment="1" applyProtection="1">
      <alignment horizontal="left"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abSelected="1" view="pageBreakPreview" topLeftCell="A16" zoomScale="40" zoomScaleNormal="30" zoomScaleSheetLayoutView="40" workbookViewId="0">
      <selection activeCell="H21" sqref="H21"/>
    </sheetView>
  </sheetViews>
  <sheetFormatPr defaultColWidth="9.140625" defaultRowHeight="26.25" x14ac:dyDescent="0.4"/>
  <cols>
    <col min="1" max="1" width="30" style="1" customWidth="1"/>
    <col min="2" max="2" width="29.7109375" style="1" customWidth="1"/>
    <col min="3" max="3" width="21.85546875" style="1" customWidth="1"/>
    <col min="4" max="4" width="30" style="1" customWidth="1"/>
    <col min="5" max="5" width="30.42578125" style="1" customWidth="1"/>
    <col min="6" max="6" width="29.85546875" style="1" customWidth="1"/>
    <col min="7" max="7" width="16.7109375" style="1" customWidth="1"/>
    <col min="8" max="8" width="147.7109375" style="1" customWidth="1"/>
    <col min="9" max="9" width="99.7109375" style="1" customWidth="1"/>
    <col min="10" max="10" width="48" style="1" customWidth="1"/>
    <col min="11" max="202" width="9.140625" style="1" customWidth="1"/>
    <col min="203" max="16384" width="9.140625" style="1"/>
  </cols>
  <sheetData>
    <row r="1" spans="1:8" ht="33.75" customHeight="1" x14ac:dyDescent="0.4">
      <c r="A1" s="32" t="s">
        <v>23</v>
      </c>
      <c r="B1" s="32"/>
      <c r="C1" s="32"/>
      <c r="D1" s="32"/>
      <c r="E1" s="32"/>
      <c r="F1" s="32"/>
      <c r="G1" s="32"/>
      <c r="H1" s="32"/>
    </row>
    <row r="2" spans="1:8" ht="22.5" hidden="1" customHeight="1" x14ac:dyDescent="0.4">
      <c r="A2" s="32"/>
      <c r="B2" s="32"/>
      <c r="C2" s="32"/>
      <c r="D2" s="32"/>
      <c r="E2" s="32"/>
      <c r="F2" s="32"/>
      <c r="G2" s="32"/>
      <c r="H2" s="32"/>
    </row>
    <row r="3" spans="1:8" ht="16.5" customHeight="1" x14ac:dyDescent="0.4">
      <c r="A3" s="2"/>
      <c r="B3" s="3"/>
      <c r="C3" s="3"/>
      <c r="D3" s="3"/>
      <c r="E3" s="3"/>
      <c r="F3" s="3"/>
      <c r="G3" s="4"/>
      <c r="H3" s="4" t="s">
        <v>9</v>
      </c>
    </row>
    <row r="4" spans="1:8" ht="135.75" customHeight="1" x14ac:dyDescent="0.4">
      <c r="A4" s="5"/>
      <c r="B4" s="6" t="s">
        <v>11</v>
      </c>
      <c r="C4" s="6" t="s">
        <v>22</v>
      </c>
      <c r="D4" s="6" t="s">
        <v>25</v>
      </c>
      <c r="E4" s="6" t="s">
        <v>24</v>
      </c>
      <c r="F4" s="6" t="s">
        <v>8</v>
      </c>
      <c r="G4" s="6" t="s">
        <v>0</v>
      </c>
      <c r="H4" s="7" t="s">
        <v>10</v>
      </c>
    </row>
    <row r="5" spans="1:8" ht="15" customHeight="1" x14ac:dyDescent="0.4">
      <c r="A5" s="8">
        <v>1</v>
      </c>
      <c r="B5" s="9">
        <v>2</v>
      </c>
      <c r="C5" s="9">
        <v>3</v>
      </c>
      <c r="D5" s="8">
        <v>4</v>
      </c>
      <c r="E5" s="8">
        <v>5</v>
      </c>
      <c r="F5" s="8">
        <v>6</v>
      </c>
      <c r="G5" s="8">
        <v>7</v>
      </c>
      <c r="H5" s="10">
        <v>8</v>
      </c>
    </row>
    <row r="6" spans="1:8" ht="77.25" x14ac:dyDescent="0.4">
      <c r="A6" s="11" t="s">
        <v>2</v>
      </c>
      <c r="B6" s="12">
        <f>B7</f>
        <v>109012440</v>
      </c>
      <c r="C6" s="12">
        <f t="shared" ref="C6:E6" si="0">C7</f>
        <v>0</v>
      </c>
      <c r="D6" s="12">
        <f t="shared" si="0"/>
        <v>10811164.41</v>
      </c>
      <c r="E6" s="12">
        <f t="shared" si="0"/>
        <v>10811164.41</v>
      </c>
      <c r="F6" s="12">
        <f>F7</f>
        <v>98201275.590000004</v>
      </c>
      <c r="G6" s="13">
        <f t="shared" ref="G6:G24" si="1">D6/B6</f>
        <v>9.9173676050182902E-2</v>
      </c>
      <c r="H6" s="14"/>
    </row>
    <row r="7" spans="1:8" ht="179.25" x14ac:dyDescent="0.4">
      <c r="A7" s="11" t="s">
        <v>3</v>
      </c>
      <c r="B7" s="12">
        <f>B8+B9</f>
        <v>109012440</v>
      </c>
      <c r="C7" s="12">
        <f t="shared" ref="C7:F7" si="2">C8+C9</f>
        <v>0</v>
      </c>
      <c r="D7" s="12">
        <f t="shared" si="2"/>
        <v>10811164.41</v>
      </c>
      <c r="E7" s="12">
        <f t="shared" si="2"/>
        <v>10811164.41</v>
      </c>
      <c r="F7" s="12">
        <f t="shared" si="2"/>
        <v>98201275.590000004</v>
      </c>
      <c r="G7" s="13">
        <f t="shared" si="1"/>
        <v>9.9173676050182902E-2</v>
      </c>
      <c r="H7" s="14"/>
    </row>
    <row r="8" spans="1:8" ht="393.75" x14ac:dyDescent="0.4">
      <c r="A8" s="15" t="s">
        <v>14</v>
      </c>
      <c r="B8" s="16">
        <v>57149530</v>
      </c>
      <c r="C8" s="16">
        <v>0</v>
      </c>
      <c r="D8" s="16">
        <v>6491941.0199999996</v>
      </c>
      <c r="E8" s="17">
        <f>D8-C8</f>
        <v>6491941.0199999996</v>
      </c>
      <c r="F8" s="17">
        <f>B8-D8</f>
        <v>50657588.980000004</v>
      </c>
      <c r="G8" s="18">
        <f t="shared" si="1"/>
        <v>0.11359570271181582</v>
      </c>
      <c r="H8" s="30" t="s">
        <v>27</v>
      </c>
    </row>
    <row r="9" spans="1:8" ht="157.5" x14ac:dyDescent="0.4">
      <c r="A9" s="15" t="s">
        <v>15</v>
      </c>
      <c r="B9" s="16">
        <v>51862910</v>
      </c>
      <c r="C9" s="16">
        <v>0</v>
      </c>
      <c r="D9" s="16">
        <v>4319223.3899999997</v>
      </c>
      <c r="E9" s="17">
        <f>D9-C9</f>
        <v>4319223.3899999997</v>
      </c>
      <c r="F9" s="17">
        <f>B9-D9</f>
        <v>47543686.609999999</v>
      </c>
      <c r="G9" s="18">
        <f t="shared" si="1"/>
        <v>8.3281547256025545E-2</v>
      </c>
      <c r="H9" s="30" t="s">
        <v>28</v>
      </c>
    </row>
    <row r="10" spans="1:8" ht="77.25" x14ac:dyDescent="0.4">
      <c r="A10" s="11" t="s">
        <v>5</v>
      </c>
      <c r="B10" s="19">
        <f>B11+B13</f>
        <v>8911822.870000001</v>
      </c>
      <c r="C10" s="19">
        <f t="shared" ref="C10:D10" si="3">C11+C13</f>
        <v>0</v>
      </c>
      <c r="D10" s="19">
        <f t="shared" si="3"/>
        <v>0</v>
      </c>
      <c r="E10" s="19">
        <f>E11+E13</f>
        <v>0</v>
      </c>
      <c r="F10" s="19">
        <f t="shared" ref="F10" si="4">F11+F13</f>
        <v>8911822.870000001</v>
      </c>
      <c r="G10" s="13">
        <f t="shared" si="1"/>
        <v>0</v>
      </c>
      <c r="H10" s="31"/>
    </row>
    <row r="11" spans="1:8" ht="102.75" x14ac:dyDescent="0.4">
      <c r="A11" s="20" t="s">
        <v>16</v>
      </c>
      <c r="B11" s="19">
        <f>B12</f>
        <v>7086391.8700000001</v>
      </c>
      <c r="C11" s="19">
        <f t="shared" ref="C11:F11" si="5">C12</f>
        <v>0</v>
      </c>
      <c r="D11" s="19">
        <f t="shared" si="5"/>
        <v>0</v>
      </c>
      <c r="E11" s="19">
        <f>E12</f>
        <v>0</v>
      </c>
      <c r="F11" s="19">
        <f t="shared" si="5"/>
        <v>7086391.8700000001</v>
      </c>
      <c r="G11" s="13">
        <f t="shared" si="1"/>
        <v>0</v>
      </c>
      <c r="H11" s="31"/>
    </row>
    <row r="12" spans="1:8" ht="210" x14ac:dyDescent="0.4">
      <c r="A12" s="21" t="s">
        <v>17</v>
      </c>
      <c r="B12" s="22">
        <v>7086391.8700000001</v>
      </c>
      <c r="C12" s="22">
        <v>0</v>
      </c>
      <c r="D12" s="22">
        <v>0</v>
      </c>
      <c r="E12" s="17">
        <f>D12-C12</f>
        <v>0</v>
      </c>
      <c r="F12" s="22">
        <f>B12-D12</f>
        <v>7086391.8700000001</v>
      </c>
      <c r="G12" s="18">
        <f t="shared" si="1"/>
        <v>0</v>
      </c>
      <c r="H12" s="30" t="s">
        <v>29</v>
      </c>
    </row>
    <row r="13" spans="1:8" ht="102.75" x14ac:dyDescent="0.4">
      <c r="A13" s="20" t="s">
        <v>4</v>
      </c>
      <c r="B13" s="19">
        <f>B14</f>
        <v>1825431</v>
      </c>
      <c r="C13" s="19">
        <f t="shared" ref="C13:D13" si="6">C14</f>
        <v>0</v>
      </c>
      <c r="D13" s="19">
        <f t="shared" si="6"/>
        <v>0</v>
      </c>
      <c r="E13" s="12">
        <f>D13-C13</f>
        <v>0</v>
      </c>
      <c r="F13" s="12">
        <f>B13-D13</f>
        <v>1825431</v>
      </c>
      <c r="G13" s="13">
        <f t="shared" si="1"/>
        <v>0</v>
      </c>
      <c r="H13" s="31"/>
    </row>
    <row r="14" spans="1:8" ht="367.5" x14ac:dyDescent="0.4">
      <c r="A14" s="15" t="s">
        <v>12</v>
      </c>
      <c r="B14" s="16">
        <v>1825431</v>
      </c>
      <c r="C14" s="16">
        <v>0</v>
      </c>
      <c r="D14" s="16">
        <v>0</v>
      </c>
      <c r="E14" s="17">
        <f>D14-C14</f>
        <v>0</v>
      </c>
      <c r="F14" s="17">
        <f>B14-D14</f>
        <v>1825431</v>
      </c>
      <c r="G14" s="18">
        <f t="shared" si="1"/>
        <v>0</v>
      </c>
      <c r="H14" s="30" t="s">
        <v>26</v>
      </c>
    </row>
    <row r="15" spans="1:8" ht="77.25" x14ac:dyDescent="0.4">
      <c r="A15" s="11" t="s">
        <v>19</v>
      </c>
      <c r="B15" s="23">
        <f>B16</f>
        <v>30577740</v>
      </c>
      <c r="C15" s="23">
        <f t="shared" ref="C15:F15" si="7">C16</f>
        <v>0</v>
      </c>
      <c r="D15" s="23">
        <f t="shared" si="7"/>
        <v>0</v>
      </c>
      <c r="E15" s="23">
        <f t="shared" si="7"/>
        <v>0</v>
      </c>
      <c r="F15" s="23">
        <f t="shared" si="7"/>
        <v>30577740</v>
      </c>
      <c r="G15" s="13">
        <f t="shared" si="1"/>
        <v>0</v>
      </c>
      <c r="H15" s="30"/>
    </row>
    <row r="16" spans="1:8" ht="102.75" x14ac:dyDescent="0.4">
      <c r="A16" s="24" t="s">
        <v>18</v>
      </c>
      <c r="B16" s="23">
        <f>B17</f>
        <v>30577740</v>
      </c>
      <c r="C16" s="23">
        <f>C17</f>
        <v>0</v>
      </c>
      <c r="D16" s="23">
        <f t="shared" ref="D16:F16" si="8">D17</f>
        <v>0</v>
      </c>
      <c r="E16" s="23">
        <f>E17</f>
        <v>0</v>
      </c>
      <c r="F16" s="23">
        <f t="shared" si="8"/>
        <v>30577740</v>
      </c>
      <c r="G16" s="13">
        <f t="shared" si="1"/>
        <v>0</v>
      </c>
      <c r="H16" s="30"/>
    </row>
    <row r="17" spans="1:10" ht="291" customHeight="1" x14ac:dyDescent="0.4">
      <c r="A17" s="36" t="s">
        <v>20</v>
      </c>
      <c r="B17" s="39">
        <v>30577740</v>
      </c>
      <c r="C17" s="39">
        <v>0</v>
      </c>
      <c r="D17" s="39">
        <v>0</v>
      </c>
      <c r="E17" s="42">
        <f>D17-C17</f>
        <v>0</v>
      </c>
      <c r="F17" s="42">
        <f>B17-D17</f>
        <v>30577740</v>
      </c>
      <c r="G17" s="45">
        <f t="shared" si="1"/>
        <v>0</v>
      </c>
      <c r="H17" s="34" t="s">
        <v>31</v>
      </c>
      <c r="I17" s="25"/>
      <c r="J17" s="25"/>
    </row>
    <row r="18" spans="1:10" ht="409.5" customHeight="1" x14ac:dyDescent="0.4">
      <c r="A18" s="37"/>
      <c r="B18" s="40"/>
      <c r="C18" s="40"/>
      <c r="D18" s="40"/>
      <c r="E18" s="43"/>
      <c r="F18" s="43"/>
      <c r="G18" s="46"/>
      <c r="H18" s="35"/>
      <c r="I18" s="25"/>
      <c r="J18" s="25"/>
    </row>
    <row r="19" spans="1:10" ht="267.75" customHeight="1" x14ac:dyDescent="0.4">
      <c r="A19" s="37"/>
      <c r="B19" s="40"/>
      <c r="C19" s="40"/>
      <c r="D19" s="40"/>
      <c r="E19" s="43"/>
      <c r="F19" s="43"/>
      <c r="G19" s="46"/>
      <c r="H19" s="30" t="s">
        <v>32</v>
      </c>
      <c r="I19" s="26"/>
      <c r="J19" s="26"/>
    </row>
    <row r="20" spans="1:10" ht="199.5" customHeight="1" x14ac:dyDescent="0.4">
      <c r="A20" s="38"/>
      <c r="B20" s="41"/>
      <c r="C20" s="41"/>
      <c r="D20" s="41"/>
      <c r="E20" s="44"/>
      <c r="F20" s="44"/>
      <c r="G20" s="47"/>
      <c r="H20" s="30" t="s">
        <v>33</v>
      </c>
      <c r="I20" s="26"/>
      <c r="J20" s="26"/>
    </row>
    <row r="21" spans="1:10" ht="102.75" x14ac:dyDescent="0.4">
      <c r="A21" s="11" t="s">
        <v>6</v>
      </c>
      <c r="B21" s="19">
        <f>B22</f>
        <v>34147630</v>
      </c>
      <c r="C21" s="19">
        <f t="shared" ref="C21:D21" si="9">C22</f>
        <v>0</v>
      </c>
      <c r="D21" s="19">
        <f t="shared" si="9"/>
        <v>0</v>
      </c>
      <c r="E21" s="12">
        <f>D21-C21</f>
        <v>0</v>
      </c>
      <c r="F21" s="19">
        <f>F22</f>
        <v>34147630</v>
      </c>
      <c r="G21" s="13">
        <f t="shared" si="1"/>
        <v>0</v>
      </c>
      <c r="H21" s="31"/>
    </row>
    <row r="22" spans="1:10" ht="153.75" x14ac:dyDescent="0.4">
      <c r="A22" s="20" t="s">
        <v>7</v>
      </c>
      <c r="B22" s="19">
        <f>SUM(B23:B23)</f>
        <v>34147630</v>
      </c>
      <c r="C22" s="19">
        <f>SUM(C23:C23)</f>
        <v>0</v>
      </c>
      <c r="D22" s="19">
        <f t="shared" ref="D22" si="10">SUM(D23:D23)</f>
        <v>0</v>
      </c>
      <c r="E22" s="19">
        <f>SUM(E23:E23)</f>
        <v>0</v>
      </c>
      <c r="F22" s="19">
        <f>B22-D22</f>
        <v>34147630</v>
      </c>
      <c r="G22" s="13">
        <f t="shared" si="1"/>
        <v>0</v>
      </c>
      <c r="H22" s="31"/>
    </row>
    <row r="23" spans="1:10" ht="183.75" x14ac:dyDescent="0.4">
      <c r="A23" s="15" t="s">
        <v>13</v>
      </c>
      <c r="B23" s="22">
        <v>34147630</v>
      </c>
      <c r="C23" s="22">
        <v>0</v>
      </c>
      <c r="D23" s="22">
        <v>0</v>
      </c>
      <c r="E23" s="22">
        <f>D23-C23</f>
        <v>0</v>
      </c>
      <c r="F23" s="22">
        <f>B23-D23</f>
        <v>34147630</v>
      </c>
      <c r="G23" s="18">
        <f t="shared" si="1"/>
        <v>0</v>
      </c>
      <c r="H23" s="30" t="s">
        <v>30</v>
      </c>
    </row>
    <row r="24" spans="1:10" x14ac:dyDescent="0.4">
      <c r="A24" s="27"/>
      <c r="B24" s="23">
        <f>B6+B10+B21+B15</f>
        <v>182649632.87</v>
      </c>
      <c r="C24" s="23">
        <f>C6+C10+C21+C15</f>
        <v>0</v>
      </c>
      <c r="D24" s="23">
        <f>D6+D10+D21+D15</f>
        <v>10811164.41</v>
      </c>
      <c r="E24" s="23">
        <f>E6+E10+E21+E15</f>
        <v>10811164.41</v>
      </c>
      <c r="F24" s="23">
        <f>F6+F10+F21+F15</f>
        <v>171838468.46000001</v>
      </c>
      <c r="G24" s="13">
        <f t="shared" si="1"/>
        <v>5.9190726201430663E-2</v>
      </c>
      <c r="H24" s="14"/>
    </row>
    <row r="25" spans="1:10" ht="4.5" customHeight="1" x14ac:dyDescent="0.4">
      <c r="A25" s="3"/>
      <c r="B25" s="3"/>
      <c r="C25" s="3"/>
      <c r="D25" s="3"/>
      <c r="E25" s="3"/>
      <c r="F25" s="3"/>
      <c r="G25" s="3"/>
    </row>
    <row r="26" spans="1:10" ht="14.25" customHeight="1" x14ac:dyDescent="0.4">
      <c r="A26" s="3"/>
      <c r="B26" s="3"/>
      <c r="C26" s="3"/>
      <c r="D26" s="3"/>
      <c r="E26" s="3"/>
      <c r="F26" s="3"/>
      <c r="G26" s="3"/>
    </row>
    <row r="27" spans="1:10" ht="114" customHeight="1" x14ac:dyDescent="0.4">
      <c r="A27" s="33" t="s">
        <v>21</v>
      </c>
      <c r="B27" s="33"/>
      <c r="C27" s="33"/>
      <c r="D27" s="3"/>
      <c r="E27" s="3"/>
      <c r="F27" s="3" t="s">
        <v>1</v>
      </c>
      <c r="G27" s="3"/>
    </row>
    <row r="28" spans="1:10" x14ac:dyDescent="0.4">
      <c r="A28" s="28"/>
      <c r="B28" s="3"/>
      <c r="C28" s="3"/>
      <c r="D28" s="3"/>
      <c r="E28" s="3"/>
      <c r="F28" s="3"/>
      <c r="G28" s="3"/>
    </row>
    <row r="29" spans="1:10" x14ac:dyDescent="0.4">
      <c r="C29" s="29"/>
    </row>
  </sheetData>
  <mergeCells count="11">
    <mergeCell ref="A1:H1"/>
    <mergeCell ref="A2:H2"/>
    <mergeCell ref="A27:C27"/>
    <mergeCell ref="A17:A20"/>
    <mergeCell ref="B17:B20"/>
    <mergeCell ref="C17:C20"/>
    <mergeCell ref="D17:D20"/>
    <mergeCell ref="E17:E20"/>
    <mergeCell ref="F17:F20"/>
    <mergeCell ref="G17:G20"/>
    <mergeCell ref="H17:H18"/>
  </mergeCells>
  <pageMargins left="0.15748031496062992" right="0.15748031496062992" top="0.39370078740157483" bottom="0.15748031496062992" header="0.31496062992125984" footer="0.15748031496062992"/>
  <pageSetup paperSize="9" scale="42" fitToHeight="0" orientation="landscape" r:id="rId1"/>
  <headerFooter alignWithMargins="0"/>
  <rowBreaks count="2" manualBreakCount="2">
    <brk id="16" max="7" man="1"/>
    <brk id="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2021-01-22T11:55:48Z</cp:lastPrinted>
  <dcterms:created xsi:type="dcterms:W3CDTF">2019-07-19T11:40:04Z</dcterms:created>
  <dcterms:modified xsi:type="dcterms:W3CDTF">2021-01-22T11:59:12Z</dcterms:modified>
</cp:coreProperties>
</file>