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anip\Общая\ОТЧЕТ ФУ за неделю\12.02.2021\"/>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кв.смета_13!$A$1:$H$27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E17" i="2"/>
  <c r="E16" i="2" s="1"/>
  <c r="E11" i="2"/>
  <c r="E12" i="2"/>
  <c r="E9" i="2"/>
  <c r="E8" i="2"/>
  <c r="D22" i="2"/>
  <c r="C22" i="2"/>
  <c r="C7" i="2"/>
  <c r="C6" i="2" s="1"/>
  <c r="C11" i="2"/>
  <c r="C13" i="2"/>
  <c r="C15" i="2"/>
  <c r="C21" i="2"/>
  <c r="C10" i="2" l="1"/>
  <c r="C24" i="2" s="1"/>
  <c r="D16" i="2"/>
  <c r="E15" i="2"/>
  <c r="G17" i="2"/>
  <c r="F17" i="2"/>
  <c r="F16" i="2" s="1"/>
  <c r="F15" i="2" s="1"/>
  <c r="B16" i="2"/>
  <c r="B15" i="2" s="1"/>
  <c r="F12" i="2"/>
  <c r="F11" i="2" s="1"/>
  <c r="G12" i="2"/>
  <c r="D11" i="2"/>
  <c r="B11" i="2"/>
  <c r="B13" i="2"/>
  <c r="D7" i="2"/>
  <c r="B7" i="2"/>
  <c r="B10" i="2" l="1"/>
  <c r="G11" i="2"/>
  <c r="G16" i="2"/>
  <c r="D15" i="2"/>
  <c r="G15" i="2" s="1"/>
  <c r="D21" i="2"/>
  <c r="D13" i="2"/>
  <c r="D10" i="2" s="1"/>
  <c r="D6" i="2"/>
  <c r="D24" i="2" l="1"/>
  <c r="B22" i="2"/>
  <c r="B21" i="2" s="1"/>
  <c r="B6" i="2"/>
  <c r="B24" i="2" l="1"/>
  <c r="G24" i="2" s="1"/>
  <c r="F8" i="2"/>
  <c r="F9" i="2"/>
  <c r="E13" i="2"/>
  <c r="E10" i="2" s="1"/>
  <c r="F13" i="2"/>
  <c r="F10" i="2" s="1"/>
  <c r="E14" i="2"/>
  <c r="F14" i="2"/>
  <c r="E21" i="2"/>
  <c r="F22" i="2"/>
  <c r="F21" i="2" s="1"/>
  <c r="E23" i="2"/>
  <c r="E22" i="2" s="1"/>
  <c r="F23" i="2"/>
  <c r="F7" i="2" l="1"/>
  <c r="F6" i="2" s="1"/>
  <c r="F24" i="2" s="1"/>
  <c r="E7" i="2"/>
  <c r="E6" i="2" s="1"/>
  <c r="E24" i="2" s="1"/>
  <c r="G23" i="2"/>
  <c r="G9" i="2" l="1"/>
  <c r="G8" i="2"/>
  <c r="G14" i="2"/>
  <c r="G21" i="2" l="1"/>
  <c r="G22" i="2"/>
  <c r="G10" i="2" l="1"/>
  <c r="G13" i="2"/>
  <c r="G7" i="2"/>
  <c r="G6" i="2" l="1"/>
</calcChain>
</file>

<file path=xl/sharedStrings.xml><?xml version="1.0" encoding="utf-8"?>
<sst xmlns="http://schemas.openxmlformats.org/spreadsheetml/2006/main" count="34" uniqueCount="34">
  <si>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</si>
  <si>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</si>
  <si>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</si>
  <si>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</si>
  <si>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</si>
  <si>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</si>
  <si>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</si>
  <si>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</si>
  <si>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</si>
  <si>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</si>
  <si>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</si>
  <si>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</si>
  <si>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</si>
  <si>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</si>
  <si>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</si>
  <si>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</si>
  <si>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</si>
  <si>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</si>
  <si>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</si>
  <si>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</si>
  <si>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</si>
  <si>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</si>
  <si>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t>
  </si>
  <si>
    <t>Кассовый расход на 04.02.2021 года</t>
  </si>
  <si>
    <t>Информация о реализации национальных проектов на территории Благодарненского городского округа Ставропольского края по состоянию на 11 февраля 2021 года</t>
  </si>
  <si>
    <t>Кассовый расход на 11.02.2021 года</t>
  </si>
  <si>
    <t>Кассовый расход с 04.02.2021 года по 11.02.2021 года</t>
  </si>
  <si>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11.02.2021 муниципальный контракт расторгнут по соглашению сторон от 04.02.2021 года.</t>
  </si>
  <si>
    <r>
      <rPr>
        <b/>
        <sz val="22"/>
        <rFont val="Times New Roman"/>
        <family val="1"/>
        <charset val="204"/>
      </rPr>
      <t xml:space="preserve">Капитальный ремонт МУК ДК с.Спасское: </t>
    </r>
    <r>
      <rPr>
        <sz val="22"/>
        <rFont val="Times New Roman"/>
        <family val="1"/>
        <charset val="204"/>
      </rPr>
      <t>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ведутся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1-м этаже здания выполнены работы по оштукатуриванию коридора и 2-х кабинетов на 40%, на 100% выполнено бетонирование пола коридора. Демонтаж пластиковых коробов электропроводки и монтаж новой электропроводки под штукатурку выполнен на 85%. Монтаж радиаторных решеток выполнен на 100 %, ведутся работы по их покраске. В туалете ведутся демонтажные работы покрытия стен и пола. На лестничном марше, в коридоре 1 этажа здания демонтаж старого покрытия стен выполнен на 90%, выравнивание штукатурки-на 80%, в подвальном помещении оштукатуривание стен выполнено на 75%. Демонтаж старого потолка молодежного зала -100%. Монтаж потолков в помещения 2го этажа-100%. В помещении библиотеки закончены работы по монтажу подвесного потолка, оштукатурены оконные проемы. Доски для перекрытия молодежного зала покрыты огнезащитным составом. Ведутся работы по изготовлению и установке балок на перекрытие подвесного потолка молодежного зала. Выполнен монтаж 11 дверей в здании. Устанавливаются защитные экраны на радиаторы отопления. Устанавливаются подоконники. Общий процент выполненных работ на объекте -26%.</t>
    </r>
  </si>
  <si>
    <r>
      <rPr>
        <b/>
        <sz val="22"/>
        <rFont val="Times New Roman"/>
        <family val="1"/>
        <charset val="204"/>
      </rPr>
      <t>Капитальный ремонт здания МУД ДК с. Александрия</t>
    </r>
    <r>
      <rPr>
        <sz val="22"/>
        <rFont val="Times New Roman"/>
        <family val="1"/>
        <charset val="204"/>
      </rPr>
      <t>: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снегозадержатели, коньки, завершены работы по устройству ветровой лобовой нагрузки (обшивка гладким листом), ведутся работы по отделке пожарных выходов на крыше, прикручены желоба, установлены водосточные трубы. Выполнены работы по устройству капельников. Выполнена обшивка коробов, обработка каркаса кровли противопожарным составом, завершен монтаж металлопрофиля. Начаты демонтажные работы в гримуборных на 1ом этаже здания. Завершены работы по установке стекол на двери пожарного выхода, установка коньков. Ведутся работы по утеплению фасада здания пенопластом. Начаты электромонтажные работы на 2ом этаже. Процент выполнения работ 19%.</t>
    </r>
  </si>
  <si>
    <r>
      <rPr>
        <b/>
        <sz val="22"/>
        <rFont val="Times New Roman"/>
        <family val="1"/>
        <charset val="204"/>
      </rPr>
      <t>Капитальный ремонт здания МУК ДК с.Бурлацкое</t>
    </r>
    <r>
      <rPr>
        <sz val="22"/>
        <rFont val="Times New Roman"/>
        <family val="1"/>
        <charset val="204"/>
      </rPr>
      <t>: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 монтаж электропроводки на 2-м этаже. Начаты работы по обшивке стен фойе металлическим каркасом для последующей установки ГКЛ в 2 слоя.</t>
    </r>
  </si>
  <si>
    <t>Запланирован ремонт спортивного зала СОШ №3 на сумму 1625000,00 рублей, приобретение спортивного оборудования в СОШ №3 на сумму 200431,00 рублей. По состоянию на 11.02.2021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 с ИП Кинаш А.Е., срок поставки-01.02.2021 год.</t>
  </si>
  <si>
    <t>По состоянию на 11.02.2021 года численность получателй составила 519 человек</t>
  </si>
  <si>
    <t>По состоянию на 11.02.2021 года численность получателй составила 418 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</si>
</sst>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8"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sz val="22"/>
      <name val="Times New Roman"/>
      <family val="1"/>
      <charset val="204"/>
    </font>
    <font>
      <b/>
      <sz val="2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Font="1" applyFill="1" applyBorder="1" applyAlignment="1">
      <alignment horizontal="center" vertical="center"/>
    </xf>
    <xf numFmtId="0" fontId="3" fillId="0" borderId="1" xfId="1" applyNumberFormat="1" applyFont="1" applyFill="1" applyBorder="1" applyAlignment="1" applyProtection="1">
      <alignment horizontal="center"/>
      <protection hidden="1"/>
    </xf>
    <xf numFmtId="0" fontId="3" fillId="0" borderId="1" xfId="1" applyFont="1" applyFill="1" applyBorder="1" applyAlignment="1">
      <alignment horizontal="center"/>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0" fontId="2" fillId="0" borderId="1" xfId="1" applyFont="1" applyFill="1" applyBorder="1"/>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167" fontId="2" fillId="0" borderId="0" xfId="1" applyNumberFormat="1" applyFont="1" applyFill="1"/>
    <xf numFmtId="0" fontId="6" fillId="0" borderId="1" xfId="1" applyFont="1" applyFill="1" applyBorder="1" applyAlignment="1">
      <alignment wrapText="1"/>
    </xf>
    <xf numFmtId="0" fontId="6" fillId="0" borderId="1" xfId="1" applyFont="1" applyFill="1" applyBorder="1"/>
    <xf numFmtId="0" fontId="2" fillId="0" borderId="0" xfId="1" applyFont="1" applyFill="1" applyAlignment="1"/>
    <xf numFmtId="0" fontId="3" fillId="0" borderId="0" xfId="1" applyNumberFormat="1" applyFont="1" applyFill="1" applyAlignment="1" applyProtection="1">
      <alignment horizontal="center"/>
      <protection hidden="1"/>
    </xf>
    <xf numFmtId="0" fontId="2" fillId="0" borderId="0" xfId="1" applyNumberFormat="1" applyFont="1" applyFill="1" applyAlignment="1" applyProtection="1">
      <alignment horizontal="left" wrapText="1"/>
      <protection hidden="1"/>
    </xf>
    <xf numFmtId="166" fontId="2" fillId="0" borderId="2" xfId="1" applyNumberFormat="1" applyFont="1" applyFill="1" applyBorder="1" applyAlignment="1" applyProtection="1">
      <alignment horizontal="left" vertical="center" wrapText="1"/>
      <protection hidden="1"/>
    </xf>
    <xf numFmtId="166" fontId="2" fillId="0" borderId="3" xfId="1" applyNumberFormat="1" applyFont="1" applyFill="1" applyBorder="1" applyAlignment="1" applyProtection="1">
      <alignment horizontal="left" vertical="center" wrapText="1"/>
      <protection hidden="1"/>
    </xf>
    <xf numFmtId="166" fontId="2" fillId="0" borderId="4" xfId="1" applyNumberFormat="1" applyFont="1" applyFill="1" applyBorder="1" applyAlignment="1" applyProtection="1">
      <alignment horizontal="left" vertical="center"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xf numFmtId="0" fontId="6" fillId="0" borderId="2" xfId="1" applyFont="1" applyFill="1" applyBorder="1" applyAlignment="1">
      <alignment horizontal="left" wrapText="1"/>
    </xf>
    <xf numFmtId="0" fontId="6" fillId="0" borderId="4"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abSelected="1" view="pageBreakPreview" topLeftCell="A22" zoomScale="50" zoomScaleNormal="30" zoomScaleSheetLayoutView="50" workbookViewId="0">
      <selection activeCell="F7" sqref="F7"/>
    </sheetView>
  </sheetViews>
  <sheetFormatPr defaultColWidth="9.140625" defaultRowHeight="26.25" x14ac:dyDescent="0.4"/>
  <cols>
    <col min="1" max="1" width="30" style="1" customWidth="1"/>
    <col min="2" max="2" width="27.7109375" style="1" customWidth="1"/>
    <col min="3" max="3" width="27.28515625" style="1" hidden="1" customWidth="1"/>
    <col min="4" max="4" width="27.7109375" style="1" customWidth="1"/>
    <col min="5" max="5" width="28.140625" style="1" hidden="1" customWidth="1"/>
    <col min="6" max="6" width="26.7109375" style="1" customWidth="1"/>
    <col min="7" max="7" width="16.7109375" style="1" customWidth="1"/>
    <col min="8" max="8" width="180.5703125" style="1" customWidth="1"/>
    <col min="9" max="9" width="99.7109375" style="1" customWidth="1"/>
    <col min="10" max="10" width="48" style="1" customWidth="1"/>
    <col min="11" max="202" width="9.140625" style="1" customWidth="1"/>
    <col min="203" max="16384" width="9.140625" style="1"/>
  </cols>
  <sheetData>
    <row r="1" spans="1:8" ht="33.75" customHeight="1" x14ac:dyDescent="0.4">
      <c r="A1" s="32" t="s">
        <v>24</v>
      </c>
      <c r="B1" s="32"/>
      <c r="C1" s="32"/>
      <c r="D1" s="32"/>
      <c r="E1" s="32"/>
      <c r="F1" s="32"/>
      <c r="G1" s="32"/>
      <c r="H1" s="32"/>
    </row>
    <row r="2" spans="1:8" ht="22.5" hidden="1" customHeight="1" x14ac:dyDescent="0.4">
      <c r="A2" s="32"/>
      <c r="B2" s="32"/>
      <c r="C2" s="32"/>
      <c r="D2" s="32"/>
      <c r="E2" s="32"/>
      <c r="F2" s="32"/>
      <c r="G2" s="32"/>
      <c r="H2" s="32"/>
    </row>
    <row r="3" spans="1:8" ht="16.5" customHeight="1" x14ac:dyDescent="0.4">
      <c r="A3" s="2"/>
      <c r="B3" s="3"/>
      <c r="C3" s="3"/>
      <c r="D3" s="3"/>
      <c r="E3" s="3"/>
      <c r="F3" s="3"/>
      <c r="G3" s="4"/>
      <c r="H3" s="4" t="s">
        <v>9</v>
      </c>
    </row>
    <row r="4" spans="1:8" ht="135.75" customHeight="1" x14ac:dyDescent="0.4">
      <c r="A4" s="5"/>
      <c r="B4" s="6" t="s">
        <v>11</v>
      </c>
      <c r="C4" s="6" t="s">
        <v>23</v>
      </c>
      <c r="D4" s="6" t="s">
        <v>25</v>
      </c>
      <c r="E4" s="6" t="s">
        <v>26</v>
      </c>
      <c r="F4" s="6" t="s">
        <v>8</v>
      </c>
      <c r="G4" s="6" t="s">
        <v>0</v>
      </c>
      <c r="H4" s="7" t="s">
        <v>10</v>
      </c>
    </row>
    <row r="5" spans="1:8" s="31" customFormat="1" ht="22.5" customHeight="1" x14ac:dyDescent="0.4">
      <c r="A5" s="8">
        <v>1</v>
      </c>
      <c r="B5" s="8">
        <v>2</v>
      </c>
      <c r="C5" s="8">
        <v>3</v>
      </c>
      <c r="D5" s="8">
        <v>4</v>
      </c>
      <c r="E5" s="8">
        <v>5</v>
      </c>
      <c r="F5" s="8">
        <v>6</v>
      </c>
      <c r="G5" s="8">
        <v>7</v>
      </c>
      <c r="H5" s="9">
        <v>8</v>
      </c>
    </row>
    <row r="6" spans="1:8" ht="77.25" x14ac:dyDescent="0.4">
      <c r="A6" s="10" t="s">
        <v>2</v>
      </c>
      <c r="B6" s="11">
        <f>B7</f>
        <v>109012440</v>
      </c>
      <c r="C6" s="11">
        <f t="shared" ref="C6:E6" si="0">C7</f>
        <v>22079452.579999998</v>
      </c>
      <c r="D6" s="11">
        <f t="shared" si="0"/>
        <v>22139960.379999999</v>
      </c>
      <c r="E6" s="11">
        <f t="shared" si="0"/>
        <v>60507.799999998882</v>
      </c>
      <c r="F6" s="11">
        <f>F7</f>
        <v>86872479.620000005</v>
      </c>
      <c r="G6" s="12">
        <f t="shared" ref="G6:G24" si="1">D6/B6</f>
        <v>0.20309572357063102</v>
      </c>
      <c r="H6" s="13"/>
    </row>
    <row r="7" spans="1:8" ht="179.25" x14ac:dyDescent="0.4">
      <c r="A7" s="10" t="s">
        <v>3</v>
      </c>
      <c r="B7" s="11">
        <f>B8+B9</f>
        <v>109012440</v>
      </c>
      <c r="C7" s="11">
        <f t="shared" ref="C7:F7" si="2">C8+C9</f>
        <v>22079452.579999998</v>
      </c>
      <c r="D7" s="11">
        <f t="shared" si="2"/>
        <v>22139960.379999999</v>
      </c>
      <c r="E7" s="11">
        <f t="shared" si="2"/>
        <v>60507.799999998882</v>
      </c>
      <c r="F7" s="11">
        <f t="shared" si="2"/>
        <v>86872479.620000005</v>
      </c>
      <c r="G7" s="12">
        <f t="shared" si="1"/>
        <v>0.20309572357063102</v>
      </c>
      <c r="H7" s="13"/>
    </row>
    <row r="8" spans="1:8" ht="318.75" customHeight="1" x14ac:dyDescent="0.4">
      <c r="A8" s="14" t="s">
        <v>14</v>
      </c>
      <c r="B8" s="15">
        <v>57149530</v>
      </c>
      <c r="C8" s="15">
        <v>12829075.529999999</v>
      </c>
      <c r="D8" s="15">
        <v>12882180.529999999</v>
      </c>
      <c r="E8" s="16">
        <f>D8-C8</f>
        <v>53105</v>
      </c>
      <c r="F8" s="16">
        <f>B8-D8</f>
        <v>44267349.469999999</v>
      </c>
      <c r="G8" s="17">
        <f t="shared" si="1"/>
        <v>0.22541183680775675</v>
      </c>
      <c r="H8" s="29" t="s">
        <v>32</v>
      </c>
    </row>
    <row r="9" spans="1:8" ht="157.5" x14ac:dyDescent="0.4">
      <c r="A9" s="14" t="s">
        <v>15</v>
      </c>
      <c r="B9" s="15">
        <v>51862910</v>
      </c>
      <c r="C9" s="15">
        <v>9250377.0500000007</v>
      </c>
      <c r="D9" s="15">
        <v>9257779.8499999996</v>
      </c>
      <c r="E9" s="16">
        <f>D9-C9</f>
        <v>7402.7999999988824</v>
      </c>
      <c r="F9" s="16">
        <f>B9-D9</f>
        <v>42605130.149999999</v>
      </c>
      <c r="G9" s="17">
        <f t="shared" si="1"/>
        <v>0.17850482840241705</v>
      </c>
      <c r="H9" s="29" t="s">
        <v>33</v>
      </c>
    </row>
    <row r="10" spans="1:8" ht="77.25" x14ac:dyDescent="0.4">
      <c r="A10" s="10" t="s">
        <v>5</v>
      </c>
      <c r="B10" s="18">
        <f>B11+B13</f>
        <v>8911822.870000001</v>
      </c>
      <c r="C10" s="18">
        <f t="shared" ref="C10:D10" si="3">C11+C13</f>
        <v>0</v>
      </c>
      <c r="D10" s="18">
        <f t="shared" si="3"/>
        <v>0</v>
      </c>
      <c r="E10" s="18">
        <f>E11+E13</f>
        <v>0</v>
      </c>
      <c r="F10" s="18">
        <f t="shared" ref="F10" si="4">F11+F13</f>
        <v>8911822.870000001</v>
      </c>
      <c r="G10" s="12">
        <f t="shared" si="1"/>
        <v>0</v>
      </c>
      <c r="H10" s="30"/>
    </row>
    <row r="11" spans="1:8" ht="102.75" x14ac:dyDescent="0.4">
      <c r="A11" s="19" t="s">
        <v>16</v>
      </c>
      <c r="B11" s="18">
        <f>B12</f>
        <v>7086391.8700000001</v>
      </c>
      <c r="C11" s="18">
        <f t="shared" ref="C11:F11" si="5">C12</f>
        <v>0</v>
      </c>
      <c r="D11" s="18">
        <f t="shared" si="5"/>
        <v>0</v>
      </c>
      <c r="E11" s="18">
        <f>E12</f>
        <v>0</v>
      </c>
      <c r="F11" s="18">
        <f t="shared" si="5"/>
        <v>7086391.8700000001</v>
      </c>
      <c r="G11" s="12">
        <f t="shared" si="1"/>
        <v>0</v>
      </c>
      <c r="H11" s="30"/>
    </row>
    <row r="12" spans="1:8" ht="210" x14ac:dyDescent="0.4">
      <c r="A12" s="20" t="s">
        <v>17</v>
      </c>
      <c r="B12" s="21">
        <v>7086391.8700000001</v>
      </c>
      <c r="C12" s="21">
        <v>0</v>
      </c>
      <c r="D12" s="21">
        <v>0</v>
      </c>
      <c r="E12" s="16">
        <f>D12-C12</f>
        <v>0</v>
      </c>
      <c r="F12" s="21">
        <f>B12-D12</f>
        <v>7086391.8700000001</v>
      </c>
      <c r="G12" s="17">
        <f t="shared" si="1"/>
        <v>0</v>
      </c>
      <c r="H12" s="29" t="s">
        <v>22</v>
      </c>
    </row>
    <row r="13" spans="1:8" ht="102.75" x14ac:dyDescent="0.4">
      <c r="A13" s="19" t="s">
        <v>4</v>
      </c>
      <c r="B13" s="18">
        <f>B14</f>
        <v>1825431</v>
      </c>
      <c r="C13" s="18">
        <f t="shared" ref="C13:D13" si="6">C14</f>
        <v>0</v>
      </c>
      <c r="D13" s="18">
        <f t="shared" si="6"/>
        <v>0</v>
      </c>
      <c r="E13" s="11">
        <f>D13-C13</f>
        <v>0</v>
      </c>
      <c r="F13" s="11">
        <f>B13-D13</f>
        <v>1825431</v>
      </c>
      <c r="G13" s="12">
        <f t="shared" si="1"/>
        <v>0</v>
      </c>
      <c r="H13" s="30"/>
    </row>
    <row r="14" spans="1:8" ht="367.5" x14ac:dyDescent="0.4">
      <c r="A14" s="14" t="s">
        <v>12</v>
      </c>
      <c r="B14" s="15">
        <v>1825431</v>
      </c>
      <c r="C14" s="15">
        <v>0</v>
      </c>
      <c r="D14" s="15">
        <v>0</v>
      </c>
      <c r="E14" s="16">
        <f>D14-C14</f>
        <v>0</v>
      </c>
      <c r="F14" s="16">
        <f>B14-D14</f>
        <v>1825431</v>
      </c>
      <c r="G14" s="17">
        <f t="shared" si="1"/>
        <v>0</v>
      </c>
      <c r="H14" s="29" t="s">
        <v>31</v>
      </c>
    </row>
    <row r="15" spans="1:8" ht="77.25" x14ac:dyDescent="0.4">
      <c r="A15" s="10" t="s">
        <v>19</v>
      </c>
      <c r="B15" s="22">
        <f>B16</f>
        <v>30577740</v>
      </c>
      <c r="C15" s="22">
        <f t="shared" ref="C15:F15" si="7">C16</f>
        <v>0</v>
      </c>
      <c r="D15" s="22">
        <f t="shared" si="7"/>
        <v>0</v>
      </c>
      <c r="E15" s="22">
        <f t="shared" si="7"/>
        <v>0</v>
      </c>
      <c r="F15" s="22">
        <f t="shared" si="7"/>
        <v>30577740</v>
      </c>
      <c r="G15" s="12">
        <f t="shared" si="1"/>
        <v>0</v>
      </c>
      <c r="H15" s="29"/>
    </row>
    <row r="16" spans="1:8" ht="102.75" x14ac:dyDescent="0.4">
      <c r="A16" s="23" t="s">
        <v>18</v>
      </c>
      <c r="B16" s="22">
        <f>B17</f>
        <v>30577740</v>
      </c>
      <c r="C16" s="22">
        <f>C17</f>
        <v>0</v>
      </c>
      <c r="D16" s="22">
        <f t="shared" ref="D16:F16" si="8">D17</f>
        <v>0</v>
      </c>
      <c r="E16" s="22">
        <f>E17</f>
        <v>0</v>
      </c>
      <c r="F16" s="22">
        <f t="shared" si="8"/>
        <v>30577740</v>
      </c>
      <c r="G16" s="12">
        <f t="shared" si="1"/>
        <v>0</v>
      </c>
      <c r="H16" s="29"/>
    </row>
    <row r="17" spans="1:10" ht="291" customHeight="1" x14ac:dyDescent="0.4">
      <c r="A17" s="34" t="s">
        <v>20</v>
      </c>
      <c r="B17" s="37">
        <v>30577740</v>
      </c>
      <c r="C17" s="37">
        <v>0</v>
      </c>
      <c r="D17" s="37">
        <v>0</v>
      </c>
      <c r="E17" s="40">
        <f>D17-C17</f>
        <v>0</v>
      </c>
      <c r="F17" s="40">
        <f>B17-D17</f>
        <v>30577740</v>
      </c>
      <c r="G17" s="43">
        <f t="shared" si="1"/>
        <v>0</v>
      </c>
      <c r="H17" s="46" t="s">
        <v>28</v>
      </c>
      <c r="I17" s="24"/>
      <c r="J17" s="24"/>
    </row>
    <row r="18" spans="1:10" ht="409.5" customHeight="1" x14ac:dyDescent="0.4">
      <c r="A18" s="35"/>
      <c r="B18" s="38"/>
      <c r="C18" s="38"/>
      <c r="D18" s="38"/>
      <c r="E18" s="41"/>
      <c r="F18" s="41"/>
      <c r="G18" s="44"/>
      <c r="H18" s="47"/>
      <c r="I18" s="24"/>
      <c r="J18" s="24"/>
    </row>
    <row r="19" spans="1:10" ht="404.25" customHeight="1" x14ac:dyDescent="0.4">
      <c r="A19" s="35"/>
      <c r="B19" s="38"/>
      <c r="C19" s="38"/>
      <c r="D19" s="38"/>
      <c r="E19" s="41"/>
      <c r="F19" s="41"/>
      <c r="G19" s="44"/>
      <c r="H19" s="29" t="s">
        <v>29</v>
      </c>
      <c r="I19" s="25"/>
      <c r="J19" s="25"/>
    </row>
    <row r="20" spans="1:10" ht="194.25" x14ac:dyDescent="0.4">
      <c r="A20" s="36"/>
      <c r="B20" s="39"/>
      <c r="C20" s="39"/>
      <c r="D20" s="39"/>
      <c r="E20" s="42"/>
      <c r="F20" s="42"/>
      <c r="G20" s="45"/>
      <c r="H20" s="29" t="s">
        <v>30</v>
      </c>
      <c r="I20" s="25"/>
      <c r="J20" s="25"/>
    </row>
    <row r="21" spans="1:10" ht="102.75" x14ac:dyDescent="0.4">
      <c r="A21" s="10" t="s">
        <v>6</v>
      </c>
      <c r="B21" s="18">
        <f>B22</f>
        <v>34147630</v>
      </c>
      <c r="C21" s="18">
        <f t="shared" ref="C21:D21" si="9">C22</f>
        <v>0</v>
      </c>
      <c r="D21" s="18">
        <f t="shared" si="9"/>
        <v>0</v>
      </c>
      <c r="E21" s="11">
        <f>D21-C21</f>
        <v>0</v>
      </c>
      <c r="F21" s="18">
        <f>F22</f>
        <v>34147630</v>
      </c>
      <c r="G21" s="12">
        <f t="shared" si="1"/>
        <v>0</v>
      </c>
      <c r="H21" s="30"/>
    </row>
    <row r="22" spans="1:10" ht="153.75" x14ac:dyDescent="0.4">
      <c r="A22" s="19" t="s">
        <v>7</v>
      </c>
      <c r="B22" s="18">
        <f>SUM(B23:B23)</f>
        <v>34147630</v>
      </c>
      <c r="C22" s="18">
        <f>SUM(C23:C23)</f>
        <v>0</v>
      </c>
      <c r="D22" s="18">
        <f t="shared" ref="D22" si="10">SUM(D23:D23)</f>
        <v>0</v>
      </c>
      <c r="E22" s="18">
        <f>SUM(E23:E23)</f>
        <v>0</v>
      </c>
      <c r="F22" s="18">
        <f>B22-D22</f>
        <v>34147630</v>
      </c>
      <c r="G22" s="12">
        <f t="shared" si="1"/>
        <v>0</v>
      </c>
      <c r="H22" s="30"/>
    </row>
    <row r="23" spans="1:10" ht="183.75" x14ac:dyDescent="0.4">
      <c r="A23" s="14" t="s">
        <v>13</v>
      </c>
      <c r="B23" s="21">
        <v>34147630</v>
      </c>
      <c r="C23" s="21">
        <v>0</v>
      </c>
      <c r="D23" s="21">
        <v>0</v>
      </c>
      <c r="E23" s="21">
        <f>D23-C23</f>
        <v>0</v>
      </c>
      <c r="F23" s="21">
        <f>B23-D23</f>
        <v>34147630</v>
      </c>
      <c r="G23" s="17">
        <f t="shared" si="1"/>
        <v>0</v>
      </c>
      <c r="H23" s="29" t="s">
        <v>27</v>
      </c>
    </row>
    <row r="24" spans="1:10" x14ac:dyDescent="0.4">
      <c r="A24" s="26"/>
      <c r="B24" s="22">
        <f>B6+B10+B21+B15</f>
        <v>182649632.87</v>
      </c>
      <c r="C24" s="22">
        <f>C6+C10+C21+C15</f>
        <v>22079452.579999998</v>
      </c>
      <c r="D24" s="22">
        <f>D6+D10+D21+D15</f>
        <v>22139960.379999999</v>
      </c>
      <c r="E24" s="22">
        <f>E6+E10+E21+E15</f>
        <v>60507.799999998882</v>
      </c>
      <c r="F24" s="22">
        <f>F6+F10+F21+F15</f>
        <v>160509672.49000001</v>
      </c>
      <c r="G24" s="12">
        <f t="shared" si="1"/>
        <v>0.12121546609271319</v>
      </c>
      <c r="H24" s="13"/>
    </row>
    <row r="25" spans="1:10" ht="4.5" customHeight="1" x14ac:dyDescent="0.4">
      <c r="A25" s="3"/>
      <c r="B25" s="3"/>
      <c r="C25" s="3"/>
      <c r="D25" s="3"/>
      <c r="E25" s="3"/>
      <c r="F25" s="3"/>
      <c r="G25" s="3"/>
    </row>
    <row r="26" spans="1:10" ht="14.25" customHeight="1" x14ac:dyDescent="0.4">
      <c r="A26" s="3"/>
      <c r="B26" s="3"/>
      <c r="C26" s="3"/>
      <c r="D26" s="3"/>
      <c r="E26" s="3"/>
      <c r="F26" s="3"/>
      <c r="G26" s="3"/>
    </row>
    <row r="27" spans="1:10" ht="147" customHeight="1" x14ac:dyDescent="0.4">
      <c r="A27" s="33" t="s">
        <v>21</v>
      </c>
      <c r="B27" s="33"/>
      <c r="C27" s="33"/>
      <c r="D27" s="3"/>
      <c r="E27" s="3"/>
      <c r="F27" s="3" t="s">
        <v>1</v>
      </c>
      <c r="G27" s="3"/>
    </row>
    <row r="28" spans="1:10" x14ac:dyDescent="0.4">
      <c r="A28" s="27"/>
      <c r="B28" s="3"/>
      <c r="C28" s="3"/>
      <c r="D28" s="3"/>
      <c r="E28" s="3"/>
      <c r="F28" s="3"/>
      <c r="G28" s="3"/>
    </row>
    <row r="29" spans="1:10" x14ac:dyDescent="0.4">
      <c r="C29" s="28"/>
    </row>
  </sheetData>
  <mergeCells count="11">
    <mergeCell ref="A1:H1"/>
    <mergeCell ref="A2:H2"/>
    <mergeCell ref="A27:C27"/>
    <mergeCell ref="A17:A20"/>
    <mergeCell ref="B17:B20"/>
    <mergeCell ref="C17:C20"/>
    <mergeCell ref="D17:D20"/>
    <mergeCell ref="E17:E20"/>
    <mergeCell ref="F17:F20"/>
    <mergeCell ref="G17:G20"/>
    <mergeCell ref="H17:H18"/>
  </mergeCells>
  <pageMargins left="0.15748031496062992" right="0.15748031496062992" top="0.39370078740157483" bottom="0.15748031496062992" header="0.31496062992125984" footer="0.15748031496062992"/>
  <pageSetup paperSize="9" scale="46" fitToHeight="0" orientation="landscape" r:id="rId1"/>
  <headerFooter alignWithMargins="0"/>
  <rowBreaks count="2" manualBreakCount="2">
    <brk id="16" max="7" man="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2021-02-12T10:16:21Z</cp:lastPrinted>
  <dcterms:created xsi:type="dcterms:W3CDTF">2019-07-19T11:40:04Z</dcterms:created>
  <dcterms:modified xsi:type="dcterms:W3CDTF">2021-02-12T10:16:22Z</dcterms:modified>
</cp:coreProperties>
</file>